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Obrazovanje\Srednje obraz god priop\Srednje kr 16-17 i poc 17-18\"/>
    </mc:Choice>
  </mc:AlternateContent>
  <bookViews>
    <workbookView xWindow="0" yWindow="0" windowWidth="19200" windowHeight="6345" tabRatio="678"/>
  </bookViews>
  <sheets>
    <sheet name="Tab 1" sheetId="8" r:id="rId1"/>
    <sheet name="Tab 1.2" sheetId="1" r:id="rId2"/>
    <sheet name="Graf 1" sheetId="7" r:id="rId3"/>
    <sheet name="Tab 1.3. i Graf 2" sheetId="2" r:id="rId4"/>
    <sheet name="Tab 2.1. i Graf 3" sheetId="3" r:id="rId5"/>
    <sheet name="Tab 2.2 i Graf 4" sheetId="9" r:id="rId6"/>
    <sheet name="Tab 3. i Graf 5" sheetId="6" r:id="rId7"/>
    <sheet name="Metodologija" sheetId="10" r:id="rId8"/>
  </sheets>
  <definedNames>
    <definedName name="_xlnm.Print_Area" localSheetId="2">'Graf 1'!$A$1:$H$15</definedName>
    <definedName name="_xlnm.Print_Area" localSheetId="1">'Tab 1.2'!$A$1:$Q$32</definedName>
    <definedName name="_xlnm.Print_Area" localSheetId="3">'Tab 1.3. i Graf 2'!$A:$X</definedName>
    <definedName name="_xlnm.Print_Area" localSheetId="4">'Tab 2.1. i Graf 3'!$A:$O</definedName>
    <definedName name="_xlnm.Print_Area" localSheetId="5">'Tab 2.2 i Graf 4'!$A:$AB</definedName>
    <definedName name="_xlnm.Print_Area" localSheetId="6">'Tab 3. i Graf 5'!$A:$N</definedName>
    <definedName name="_xlnm.Print_Area">'Tab 1.2'!$D$1:$P$27</definedName>
    <definedName name="Print_Area_MI" localSheetId="1">'Tab 1.2'!$D$1:$P$27</definedName>
    <definedName name="PRINT_AREA_MI">'Tab 1.2'!$D$1:$P$27</definedName>
  </definedNames>
  <calcPr calcId="162913"/>
</workbook>
</file>

<file path=xl/calcChain.xml><?xml version="1.0" encoding="utf-8"?>
<calcChain xmlns="http://schemas.openxmlformats.org/spreadsheetml/2006/main">
  <c r="K8" i="7" l="1"/>
  <c r="F18" i="1"/>
  <c r="AA23" i="9" l="1"/>
  <c r="Y23" i="9"/>
  <c r="W23" i="9"/>
  <c r="U23" i="9"/>
  <c r="S23" i="9"/>
  <c r="Q23" i="9"/>
  <c r="O23" i="9"/>
  <c r="M23" i="9"/>
  <c r="K23" i="9"/>
  <c r="I23" i="9"/>
  <c r="G23" i="9"/>
  <c r="F23" i="9"/>
  <c r="AA21" i="9"/>
  <c r="Y21" i="9"/>
  <c r="W21" i="9"/>
  <c r="U21" i="9"/>
  <c r="S21" i="9"/>
  <c r="Q21" i="9"/>
  <c r="O21" i="9"/>
  <c r="M21" i="9"/>
  <c r="K21" i="9"/>
  <c r="I21" i="9"/>
  <c r="G21" i="9"/>
  <c r="F21" i="9"/>
  <c r="W18" i="9"/>
  <c r="U18" i="9"/>
  <c r="S18" i="9"/>
  <c r="Q18" i="9"/>
  <c r="O18" i="9"/>
  <c r="M18" i="9"/>
  <c r="K18" i="9"/>
  <c r="I18" i="9"/>
  <c r="G18" i="9"/>
  <c r="F18" i="9"/>
  <c r="W7" i="9"/>
  <c r="U7" i="9"/>
  <c r="S7" i="9"/>
  <c r="Q7" i="9"/>
  <c r="O7" i="9"/>
  <c r="M7" i="9"/>
  <c r="K7" i="9"/>
  <c r="I7" i="9"/>
  <c r="G7" i="9"/>
  <c r="F7" i="9"/>
  <c r="F7" i="1"/>
  <c r="N6" i="3"/>
  <c r="L6" i="3"/>
  <c r="J6" i="3"/>
  <c r="H6" i="3"/>
  <c r="F6" i="3"/>
  <c r="N22" i="3"/>
  <c r="L22" i="3"/>
  <c r="J22" i="3"/>
  <c r="H22" i="3"/>
  <c r="F22" i="3"/>
  <c r="N20" i="3"/>
  <c r="L20" i="3"/>
  <c r="J20" i="3"/>
  <c r="H20" i="3"/>
  <c r="H16" i="3" s="1"/>
  <c r="F20" i="3"/>
  <c r="N17" i="3"/>
  <c r="L17" i="3"/>
  <c r="J17" i="3"/>
  <c r="F17" i="3"/>
  <c r="S18" i="2"/>
  <c r="R18" i="2"/>
  <c r="P18" i="2"/>
  <c r="O18" i="2"/>
  <c r="M18" i="2"/>
  <c r="L18" i="2"/>
  <c r="J18" i="2"/>
  <c r="I18" i="2"/>
  <c r="G18" i="2"/>
  <c r="F18" i="2"/>
  <c r="S21" i="2"/>
  <c r="R21" i="2"/>
  <c r="P21" i="2"/>
  <c r="O21" i="2"/>
  <c r="M21" i="2"/>
  <c r="L21" i="2"/>
  <c r="J21" i="2"/>
  <c r="I21" i="2"/>
  <c r="G21" i="2"/>
  <c r="F21" i="2"/>
  <c r="S23" i="2"/>
  <c r="R23" i="2"/>
  <c r="P23" i="2"/>
  <c r="O23" i="2"/>
  <c r="M23" i="2"/>
  <c r="L23" i="2"/>
  <c r="J23" i="2"/>
  <c r="I23" i="2"/>
  <c r="G23" i="2"/>
  <c r="F23" i="2"/>
  <c r="S7" i="2"/>
  <c r="R7" i="2"/>
  <c r="P7" i="2"/>
  <c r="O7" i="2"/>
  <c r="M7" i="2"/>
  <c r="L7" i="2"/>
  <c r="J7" i="2"/>
  <c r="I7" i="2"/>
  <c r="G7" i="2"/>
  <c r="F7" i="2"/>
  <c r="P25" i="1"/>
  <c r="N25" i="1"/>
  <c r="L25" i="1"/>
  <c r="J25" i="1"/>
  <c r="H25" i="1"/>
  <c r="F25" i="1"/>
  <c r="P23" i="1"/>
  <c r="N23" i="1"/>
  <c r="L23" i="1"/>
  <c r="J23" i="1"/>
  <c r="H23" i="1"/>
  <c r="F23" i="1"/>
  <c r="P21" i="1"/>
  <c r="N21" i="1"/>
  <c r="L21" i="1"/>
  <c r="J21" i="1"/>
  <c r="F21" i="1"/>
  <c r="P7" i="1"/>
  <c r="N7" i="1"/>
  <c r="L7" i="1"/>
  <c r="J7" i="1"/>
  <c r="H7" i="1"/>
  <c r="P18" i="1"/>
  <c r="N18" i="1"/>
  <c r="L18" i="1"/>
  <c r="J18" i="1"/>
  <c r="S17" i="2" l="1"/>
  <c r="R17" i="2"/>
  <c r="P17" i="2"/>
  <c r="O17" i="2"/>
  <c r="M17" i="2"/>
  <c r="L17" i="2"/>
  <c r="J17" i="2"/>
  <c r="I17" i="2"/>
  <c r="G17" i="2"/>
  <c r="F17" i="2"/>
  <c r="U35" i="6" l="1"/>
  <c r="N28" i="3"/>
  <c r="L28" i="3"/>
  <c r="J28" i="3"/>
  <c r="H28" i="3"/>
  <c r="F28" i="3"/>
  <c r="H11" i="8" l="1"/>
  <c r="G11" i="8"/>
  <c r="F11" i="8"/>
  <c r="E11" i="8"/>
  <c r="D11" i="8"/>
  <c r="M25" i="2" l="1"/>
  <c r="L25" i="2"/>
  <c r="J25" i="2"/>
  <c r="I25" i="2"/>
  <c r="G25" i="2"/>
  <c r="G25" i="9" l="1"/>
  <c r="F25" i="9"/>
  <c r="W25" i="9"/>
  <c r="U25" i="9"/>
  <c r="S25" i="9"/>
  <c r="Q25" i="9"/>
  <c r="O25" i="9"/>
  <c r="M25" i="9"/>
  <c r="K25" i="9"/>
  <c r="I25" i="9"/>
  <c r="S14" i="9"/>
  <c r="Q14" i="9"/>
  <c r="O14" i="9"/>
  <c r="M14" i="9"/>
  <c r="K14" i="9"/>
  <c r="I14" i="9"/>
  <c r="G14" i="9"/>
  <c r="Y11" i="9"/>
  <c r="Y6" i="9" s="1"/>
  <c r="Y5" i="9" s="1"/>
  <c r="W11" i="9"/>
  <c r="U11" i="9"/>
  <c r="S11" i="9"/>
  <c r="Q11" i="9"/>
  <c r="O11" i="9"/>
  <c r="M11" i="9"/>
  <c r="K11" i="9"/>
  <c r="I11" i="9"/>
  <c r="F17" i="9" l="1"/>
  <c r="O17" i="9"/>
  <c r="O6" i="9" s="1"/>
  <c r="O5" i="9" s="1"/>
  <c r="W17" i="9"/>
  <c r="W6" i="9" s="1"/>
  <c r="W5" i="9" s="1"/>
  <c r="I17" i="9"/>
  <c r="I6" i="9" s="1"/>
  <c r="I5" i="9" s="1"/>
  <c r="Q17" i="9"/>
  <c r="Q6" i="9" s="1"/>
  <c r="Q5" i="9" s="1"/>
  <c r="G11" i="9"/>
  <c r="F14" i="9"/>
  <c r="G17" i="9"/>
  <c r="K17" i="9"/>
  <c r="K6" i="9" s="1"/>
  <c r="K5" i="9" s="1"/>
  <c r="S17" i="9"/>
  <c r="S6" i="9" s="1"/>
  <c r="S5" i="9" s="1"/>
  <c r="F11" i="9"/>
  <c r="M17" i="9"/>
  <c r="M6" i="9" s="1"/>
  <c r="M5" i="9" s="1"/>
  <c r="U17" i="9"/>
  <c r="U6" i="9" s="1"/>
  <c r="U5" i="9" s="1"/>
  <c r="F6" i="9" l="1"/>
  <c r="F5" i="9"/>
  <c r="G6" i="9"/>
  <c r="G5" i="9" s="1"/>
  <c r="T35" i="6"/>
  <c r="P14" i="2" l="1"/>
  <c r="Q35" i="6" l="1"/>
  <c r="S35" i="6"/>
  <c r="R35" i="6"/>
  <c r="V11" i="2" l="1"/>
  <c r="V6" i="2" s="1"/>
  <c r="V5" i="2" s="1"/>
  <c r="U11" i="2"/>
  <c r="U6" i="2" s="1"/>
  <c r="U5" i="2" s="1"/>
  <c r="AD30" i="2" l="1"/>
  <c r="AD31" i="2"/>
  <c r="E23" i="6" l="1"/>
  <c r="F25" i="2" l="1"/>
  <c r="F14" i="2" l="1"/>
  <c r="G14" i="2"/>
  <c r="N10" i="3"/>
  <c r="N13" i="3"/>
  <c r="L10" i="3"/>
  <c r="J13" i="3"/>
  <c r="J10" i="3"/>
  <c r="L13" i="3"/>
  <c r="H10" i="3"/>
  <c r="H13" i="3"/>
  <c r="N24" i="3"/>
  <c r="C5" i="6"/>
  <c r="J14" i="2"/>
  <c r="P25" i="2"/>
  <c r="S25" i="2"/>
  <c r="O25" i="2"/>
  <c r="R25" i="2"/>
  <c r="J11" i="2"/>
  <c r="M11" i="2"/>
  <c r="M14" i="2"/>
  <c r="P11" i="2"/>
  <c r="S11" i="2"/>
  <c r="R11" i="2"/>
  <c r="O11" i="2"/>
  <c r="L11" i="2"/>
  <c r="I11" i="2"/>
  <c r="I14" i="2"/>
  <c r="L14" i="2"/>
  <c r="O14" i="2"/>
  <c r="C23" i="6"/>
  <c r="L24" i="3"/>
  <c r="K18" i="1"/>
  <c r="M18" i="1"/>
  <c r="M5" i="6"/>
  <c r="M23" i="6"/>
  <c r="K5" i="6"/>
  <c r="K23" i="6"/>
  <c r="I5" i="6"/>
  <c r="I23" i="6"/>
  <c r="G5" i="6"/>
  <c r="G23" i="6"/>
  <c r="E5" i="6"/>
  <c r="J24" i="3"/>
  <c r="H24" i="3"/>
  <c r="F24" i="3"/>
  <c r="F13" i="3"/>
  <c r="F10" i="3"/>
  <c r="P30" i="1"/>
  <c r="P29" i="1" s="1"/>
  <c r="N30" i="1"/>
  <c r="N29" i="1" s="1"/>
  <c r="L30" i="1"/>
  <c r="L29" i="1" s="1"/>
  <c r="J30" i="1"/>
  <c r="J29" i="1" s="1"/>
  <c r="H30" i="1"/>
  <c r="H29" i="1" s="1"/>
  <c r="F30" i="1"/>
  <c r="F29" i="1" s="1"/>
  <c r="P14" i="1"/>
  <c r="P11" i="1"/>
  <c r="N14" i="1"/>
  <c r="N11" i="1"/>
  <c r="L14" i="1"/>
  <c r="L11" i="1"/>
  <c r="J14" i="1"/>
  <c r="J11" i="1"/>
  <c r="H14" i="1"/>
  <c r="H11" i="1"/>
  <c r="F11" i="1"/>
  <c r="F14" i="1"/>
  <c r="H5" i="3" l="1"/>
  <c r="H4" i="3" s="1"/>
  <c r="G11" i="2"/>
  <c r="F11" i="2"/>
  <c r="C4" i="6"/>
  <c r="P6" i="2"/>
  <c r="P5" i="2" s="1"/>
  <c r="O6" i="2"/>
  <c r="O5" i="2" s="1"/>
  <c r="I4" i="6"/>
  <c r="E4" i="6"/>
  <c r="G4" i="6"/>
  <c r="K4" i="6"/>
  <c r="L16" i="3"/>
  <c r="R6" i="2"/>
  <c r="R5" i="2" s="1"/>
  <c r="F16" i="3"/>
  <c r="N16" i="3"/>
  <c r="N5" i="3" s="1"/>
  <c r="N4" i="3" s="1"/>
  <c r="L6" i="2"/>
  <c r="L5" i="2" s="1"/>
  <c r="M6" i="2"/>
  <c r="M5" i="2" s="1"/>
  <c r="M4" i="6"/>
  <c r="S6" i="2"/>
  <c r="S5" i="2" s="1"/>
  <c r="J16" i="3"/>
  <c r="J5" i="3" l="1"/>
  <c r="J4" i="3" s="1"/>
  <c r="F5" i="3"/>
  <c r="F4" i="3" s="1"/>
  <c r="L5" i="3"/>
  <c r="L4" i="3" s="1"/>
  <c r="AA31" i="2"/>
  <c r="AC30" i="2"/>
  <c r="AB31" i="2"/>
  <c r="AA30" i="2"/>
  <c r="AC31" i="2"/>
  <c r="AB30" i="2"/>
  <c r="U37" i="3" l="1"/>
  <c r="F17" i="1"/>
  <c r="F6" i="1" s="1"/>
  <c r="F5" i="1" s="1"/>
  <c r="H17" i="1"/>
  <c r="H6" i="1" s="1"/>
  <c r="H5" i="1" s="1"/>
  <c r="J17" i="1"/>
  <c r="J6" i="1" s="1"/>
  <c r="J5" i="1" s="1"/>
  <c r="L17" i="1"/>
  <c r="L6" i="1" s="1"/>
  <c r="L5" i="1" s="1"/>
  <c r="N17" i="1"/>
  <c r="N6" i="1" s="1"/>
  <c r="N5" i="1" s="1"/>
  <c r="P17" i="1"/>
  <c r="P6" i="1" s="1"/>
  <c r="P5" i="1" s="1"/>
  <c r="F6" i="2"/>
  <c r="F5" i="2" s="1"/>
  <c r="G6" i="2"/>
  <c r="G5" i="2" s="1"/>
  <c r="I6" i="2"/>
  <c r="I5" i="2" s="1"/>
  <c r="Z30" i="2" l="1"/>
  <c r="AE30" i="2" s="1"/>
  <c r="J6" i="2"/>
  <c r="J5" i="2" s="1"/>
  <c r="Z31" i="2" l="1"/>
  <c r="AE31" i="2" s="1"/>
</calcChain>
</file>

<file path=xl/sharedStrings.xml><?xml version="1.0" encoding="utf-8"?>
<sst xmlns="http://schemas.openxmlformats.org/spreadsheetml/2006/main" count="424" uniqueCount="125">
  <si>
    <t>Razredni odjeli</t>
  </si>
  <si>
    <t>ukupno</t>
  </si>
  <si>
    <t>Gimnazije</t>
  </si>
  <si>
    <t>Nastavnici</t>
  </si>
  <si>
    <t>Škole</t>
  </si>
  <si>
    <t>Broj učenika</t>
  </si>
  <si>
    <t>učenice</t>
  </si>
  <si>
    <t>Učenici koji su završili školu</t>
  </si>
  <si>
    <t>Srednje škole - redovite</t>
  </si>
  <si>
    <t>Tehničke i srodne škole</t>
  </si>
  <si>
    <t>Industrijske i obrtničke škole</t>
  </si>
  <si>
    <t>Srednje škole za mladež s teškoćama u razvoju</t>
  </si>
  <si>
    <t>U č e n i c i</t>
  </si>
  <si>
    <t>položili</t>
  </si>
  <si>
    <t>I. razred</t>
  </si>
  <si>
    <t>II. razred</t>
  </si>
  <si>
    <t>III. razred</t>
  </si>
  <si>
    <t>IV. razred</t>
  </si>
  <si>
    <t>Ukupno</t>
  </si>
  <si>
    <t>Redovite-ukupno</t>
  </si>
  <si>
    <t>ponavljači</t>
  </si>
  <si>
    <t>Donji Grad</t>
  </si>
  <si>
    <t>Gornji Grad - Medveščak</t>
  </si>
  <si>
    <t>Trnje</t>
  </si>
  <si>
    <t>Maksimir</t>
  </si>
  <si>
    <t>Peščenica-Žitnjak</t>
  </si>
  <si>
    <t>Novi Zagreb-istok</t>
  </si>
  <si>
    <t>Novi Zagreb-zapad</t>
  </si>
  <si>
    <t>Trešnjevka-sjever</t>
  </si>
  <si>
    <t>Trešnjevka-jug</t>
  </si>
  <si>
    <t>Črnomerec</t>
  </si>
  <si>
    <t>Gornja Dubrava</t>
  </si>
  <si>
    <t>Stenjevec</t>
  </si>
  <si>
    <t>Podsused-Vrapče</t>
  </si>
  <si>
    <t>Sesvete</t>
  </si>
  <si>
    <t xml:space="preserve">Podsljeme </t>
  </si>
  <si>
    <t>Srednje  škole - redovite</t>
  </si>
  <si>
    <t>gimnazije</t>
  </si>
  <si>
    <t>tehničke i srodne</t>
  </si>
  <si>
    <t>industrijske i obrtničke</t>
  </si>
  <si>
    <t>Brezovica</t>
  </si>
  <si>
    <t>-</t>
  </si>
  <si>
    <t>Donja Dubrava</t>
  </si>
  <si>
    <t xml:space="preserve"> </t>
  </si>
  <si>
    <t xml:space="preserve">   </t>
  </si>
  <si>
    <t>I.</t>
  </si>
  <si>
    <t>II.</t>
  </si>
  <si>
    <t>III.</t>
  </si>
  <si>
    <t>IV.</t>
  </si>
  <si>
    <t>Razredni  odjeli</t>
  </si>
  <si>
    <t xml:space="preserve">srednje umjetničke </t>
  </si>
  <si>
    <t>2012./13.</t>
  </si>
  <si>
    <t>2013./14.</t>
  </si>
  <si>
    <t>V. razred</t>
  </si>
  <si>
    <t>2012./2013.</t>
  </si>
  <si>
    <t>2013./2014.</t>
  </si>
  <si>
    <t>Srednje umjetničke</t>
  </si>
  <si>
    <t xml:space="preserve">Industrijske i obrtničke </t>
  </si>
  <si>
    <t>2014./15.</t>
  </si>
  <si>
    <t xml:space="preserve"> 2014./15.</t>
  </si>
  <si>
    <t>V.</t>
  </si>
  <si>
    <t>2014./2015.</t>
  </si>
  <si>
    <t>Srednje umjetničke škole</t>
  </si>
  <si>
    <t>2015./16.</t>
  </si>
  <si>
    <t>tehničke i srodne škole</t>
  </si>
  <si>
    <t>industrijske i obrtničke škole</t>
  </si>
  <si>
    <t>srednje umjetničke škole-ukupno</t>
  </si>
  <si>
    <t>2015./2016.</t>
  </si>
  <si>
    <t>SREDNJE OBRAZOVANJE</t>
  </si>
  <si>
    <r>
      <t>Srednje škole i druge ovlaštene ustanove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</si>
  <si>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rPr>
        <vertAlign val="superscript"/>
        <sz val="9"/>
        <rFont val="Calibri"/>
        <family val="2"/>
        <charset val="238"/>
        <scheme val="minor"/>
      </rPr>
      <t>1)</t>
    </r>
    <r>
      <rPr>
        <sz val="9"/>
        <rFont val="Calibri"/>
        <family val="2"/>
        <charset val="238"/>
        <scheme val="minor"/>
      </rPr>
      <t xml:space="preserve"> Vidjeti Metodološka objašnjenja.</t>
    </r>
  </si>
  <si>
    <t>1.2. SREDNJE ŠKOLE, RAZREDNI ODJELI, UČENICI, UČENICI KOJI SU ZAVRŠILI ŠKOLU I NASTAVNICI,</t>
  </si>
  <si>
    <t>Tehničke i srodne škole i ustanove</t>
  </si>
  <si>
    <t>srednje umjetničke škole</t>
  </si>
  <si>
    <t>Srednje škole - ukupno</t>
  </si>
  <si>
    <t>Obrazovanje odraslih</t>
  </si>
  <si>
    <t>Državne</t>
  </si>
  <si>
    <t>Privatne</t>
  </si>
  <si>
    <t>Vjerskih zajednica</t>
  </si>
  <si>
    <t>Glazbene</t>
  </si>
  <si>
    <t>Baletne</t>
  </si>
  <si>
    <t xml:space="preserve">     Državne</t>
  </si>
  <si>
    <t>Likovna umjetnost i dizajn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</si>
  <si>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</si>
  <si>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</si>
  <si>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srednjim školama, rezultat su obrade godišnjih izvještaja koje podnose srednje škole na kraju i na početku školske godine.</t>
  </si>
  <si>
    <t>Statistički list za srednje škole – gimnazije, tehničke i srodne škole, industrijske i obrtničke škole, škole primijenjene umjetnosti i odjeli likovne umjetnosti i dizajna te škole i odjeli za mladež s teškoćama u razvoju (obrazac Š-S/KP), Statistički list za srednje glazbene i baletne škole (obrazac Š-S-U/KP) i Statistički list za srednje škole za odrasle (obrazac Š-S-OD/KP) za ovo statističko istraživanje ispunjavaju školske obrazovne ustanove.</t>
  </si>
  <si>
    <t>Obuhvat i usporedivost</t>
  </si>
  <si>
    <t>Statističkim istraživanjem obuhvaćene su sve srednje škole na području Grada Zagreba, a podaci su usporedivi s podacima iz prethodnih godina.</t>
  </si>
  <si>
    <t>Za srednje škole prikazan je broj nastavnika koji predaju u određenoj vrsti škole. S obzorom na to da nastavnik može predavati u više vrsta škola, npr. u gimnaziji, u tehničkoj i obrtničkoj školi te srednjem obrazovanju odraslih, broj nastavnika ne daje broj fizičkih osoba zaposlenih u srednjim školama.</t>
  </si>
  <si>
    <t>U podatke o nastavnicima uključene su osobe zaposlene na temelju ugovora o radu, ugovora o djelu ili autorskog ugovora.</t>
  </si>
  <si>
    <t>Definicije</t>
  </si>
  <si>
    <r>
      <t>Školom</t>
    </r>
    <r>
      <rPr>
        <sz val="10"/>
        <rFont val="Calibri"/>
        <family val="2"/>
        <charset val="238"/>
      </rPr>
      <t xml:space="preserve"> se smatra svaka skupina učenika koja prati nastavu određene vrste i stupnja po istovrsnom nastavnom planu i programu na određenoj lokaciji.</t>
    </r>
  </si>
  <si>
    <t>Ukoliko jedna srednja škola obuhvaća više školskih jedinica različite vrste npr. gimnaziju, tehničku, industrijsku i obrtničku školu, svaka takva jedinica smatra se zasebnom školom i tako se prikazuje. Radi toga je broj srednjih škola veći od stvarnog broj srednjih škola.</t>
  </si>
  <si>
    <r>
      <t>Srednje obrazovanje</t>
    </r>
    <r>
      <rPr>
        <sz val="10"/>
        <rFont val="Calibri"/>
        <family val="2"/>
        <charset val="238"/>
      </rPr>
      <t xml:space="preserve"> organizirano je kao redovito i posebno obrazovanje, traje od 1 do 5 godina, omogućuje stjecanje znanja i vještina potrebnih za uključivanje na tržište rada ili za nastavak školovanja. Srednje obrazovanje nije obvezno.</t>
    </r>
  </si>
  <si>
    <r>
      <t>Redovito obrazovanje</t>
    </r>
    <r>
      <rPr>
        <sz val="10"/>
        <rFont val="Calibri"/>
        <family val="2"/>
        <charset val="238"/>
      </rPr>
      <t xml:space="preserve"> uključuje srednje obrazovanje s redovitim obrazovnim programom. </t>
    </r>
  </si>
  <si>
    <r>
      <t>Posebno obrazovanje</t>
    </r>
    <r>
      <rPr>
        <sz val="10"/>
        <rFont val="Calibri"/>
        <family val="2"/>
        <charset val="238"/>
      </rPr>
      <t xml:space="preserve"> uključuje obrazovanje odraslih.</t>
    </r>
  </si>
  <si>
    <r>
      <t>Obrazovanje mladeži s teškoćama u razvoju</t>
    </r>
    <r>
      <rPr>
        <sz val="10"/>
        <rFont val="Calibri"/>
        <family val="2"/>
        <charset val="238"/>
      </rPr>
      <t xml:space="preserve"> organizirano je uz primjenu individualnog pristupa u posebnim razrednim odjelima ili u posebnim ustanovama odgoja i obrazovanja. Broj srednjih škola za mladež s teškoćama u razvoju jednak je broju ustanova za odgoj i obrazovanje mladeži s teškoćama u razvoju, uvećan za broj srednjih škola koje u svom sastavu imaju razredne odjele za učenike s teškoćama u razvoju.</t>
    </r>
  </si>
  <si>
    <r>
      <t>Obrazovanje odraslih</t>
    </r>
    <r>
      <rPr>
        <sz val="10"/>
        <rFont val="Calibri"/>
        <family val="2"/>
        <charset val="238"/>
      </rPr>
      <t xml:space="preserve"> omogućuje obrazovanje odraslim osobama, koje u dobi za redovito školovanje nisu stekle odgovarajuće srednje obrazovanje, a provodi se u srednjim školama ili drugim ustanovama pohađanjem nastave ili samo polaganjem ispita.</t>
    </r>
  </si>
  <si>
    <r>
      <t>1)</t>
    </r>
    <r>
      <rPr>
        <sz val="10"/>
        <rFont val="Calibri"/>
        <family val="2"/>
        <charset val="238"/>
      </rPr>
      <t xml:space="preserve"> Izvor: Državni zavod za statistiku; Priopćenje, Srednje škole, br. 8.1.3.</t>
    </r>
  </si>
  <si>
    <t>Kratice</t>
  </si>
  <si>
    <t>šk. g.      školska godina</t>
  </si>
  <si>
    <t xml:space="preserve">       </t>
  </si>
  <si>
    <t>Znakovi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</si>
  <si>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</si>
  <si>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NN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</si>
  <si>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</si>
  <si>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</si>
  <si>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</si>
  <si>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</si>
  <si>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</si>
  <si>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10 000 ZAGREB</t>
  </si>
  <si>
    <t xml:space="preserve">                                                                                  </t>
  </si>
  <si>
    <t>MOLIMO KORISNIKE PRIOPĆENJA DA PRILIKOM KORIŠTENJA PODATAKA OBVEZNO NAVEDU IZVOR.</t>
  </si>
  <si>
    <t>2016./17.</t>
  </si>
  <si>
    <t>KRAJ ŠK. G. 2016./2017. I POČETAK ŠK. G. 2017./2018.</t>
  </si>
  <si>
    <r>
      <t xml:space="preserve">1.1. SREDNJE ŠKOLE, RAZREDNI ODJELI, UČENICI I NASTAVNICI, </t>
    </r>
    <r>
      <rPr>
        <b/>
        <sz val="11"/>
        <rFont val="Calibri"/>
        <family val="2"/>
        <charset val="238"/>
        <scheme val="minor"/>
      </rPr>
      <t xml:space="preserve">KRAJ ŠK. G. 2016./2017. </t>
    </r>
  </si>
  <si>
    <t>KRAJ ŠK. G. 2016./2017.</t>
  </si>
  <si>
    <r>
      <t xml:space="preserve">1.3. UČENICI SREDNJIH ŠKOLA PREMA VRSTI ŠKOLE, RAZREDIMA I USPJEHU, </t>
    </r>
    <r>
      <rPr>
        <b/>
        <sz val="11"/>
        <rFont val="Calibri"/>
        <family val="2"/>
        <charset val="238"/>
        <scheme val="minor"/>
      </rPr>
      <t>KRAJ ŠK. G. 2016./2017.</t>
    </r>
  </si>
  <si>
    <r>
      <t xml:space="preserve">2.2. UČENICI SREDNJIH ŠKOLA PREMA VRSTI ŠKOLE, RAZREDIMA I USPJEHU, </t>
    </r>
    <r>
      <rPr>
        <b/>
        <sz val="11"/>
        <rFont val="Calibri"/>
        <family val="2"/>
        <charset val="238"/>
        <scheme val="minor"/>
      </rPr>
      <t>POČETAK ŠK. G. 2017./2018.</t>
    </r>
  </si>
  <si>
    <r>
      <rPr>
        <sz val="11"/>
        <rFont val="Calibri"/>
        <family val="2"/>
        <charset val="238"/>
        <scheme val="minor"/>
      </rPr>
      <t>3. SREDNJE ŠKOLE, RAZREDNI ODJELI, UČENICI I UČITELJI PO GRADSKIM ČETVRTIMA,</t>
    </r>
    <r>
      <rPr>
        <b/>
        <sz val="11"/>
        <rFont val="Calibri"/>
        <family val="2"/>
        <charset val="238"/>
        <scheme val="minor"/>
      </rPr>
      <t xml:space="preserve"> KRAJ ŠK. G. 2016./2017.</t>
    </r>
  </si>
  <si>
    <t>2016./2017.</t>
  </si>
  <si>
    <t xml:space="preserve">   Državne</t>
  </si>
  <si>
    <r>
      <t xml:space="preserve">2.1. SREDNJE ŠKOLE, RAZREDNI ODJELI, UČENICI I NASTAVNICI, </t>
    </r>
    <r>
      <rPr>
        <b/>
        <sz val="11"/>
        <rFont val="Calibri"/>
        <family val="2"/>
        <charset val="238"/>
        <scheme val="minor"/>
      </rPr>
      <t>POČETAK ŠK. G. 2017./2018.</t>
    </r>
  </si>
  <si>
    <t>Ustrojstvo i djelatnost srednjih škola temelji se na Zakonu o odgoju i obrazovanju u osnovnoj i srednjoj školi                (NN, br. 87/08., 86/09., 92/10., 105/10. – ispr., 90/11., 5/12., 16/12., 86/12., 94/13., 152/14. i 7/17.)  te Zakonu o strukovnom obrazovanju (NN, br. 30/09.,24/10. i 22/13.).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</si>
</sst>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."/>
    <numFmt numFmtId="165" formatCode="0.0"/>
  </numFmts>
  <fonts count="40" x14ac:knownFonts="1">
    <font>
      <sz val="12"/>
      <name val="Courier"/>
      <charset val="238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sz val="8"/>
      <name val="Courier"/>
      <family val="3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b/>
      <sz val="10.5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11"/>
      <name val="Calibri"/>
      <family val="2"/>
      <charset val="238"/>
    </font>
    <font>
      <sz val="7"/>
      <name val="Times New Roman"/>
      <family val="1"/>
      <charset val="238"/>
    </font>
    <font>
      <sz val="9"/>
      <name val="Calibri"/>
      <family val="2"/>
      <charset val="238"/>
    </font>
    <font>
      <u/>
      <sz val="12"/>
      <color theme="10"/>
      <name val="Courier"/>
      <family val="3"/>
    </font>
    <font>
      <u/>
      <sz val="9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>
      <protection locked="0"/>
    </xf>
    <xf numFmtId="164" fontId="1" fillId="0" borderId="0">
      <protection locked="0"/>
    </xf>
    <xf numFmtId="164" fontId="2" fillId="0" borderId="0">
      <protection locked="0"/>
    </xf>
    <xf numFmtId="164" fontId="2" fillId="0" borderId="0">
      <protection locked="0"/>
    </xf>
    <xf numFmtId="164" fontId="1" fillId="0" borderId="1">
      <protection locked="0"/>
    </xf>
    <xf numFmtId="0" fontId="38" fillId="0" borderId="0" applyNumberFormat="0" applyFill="0" applyBorder="0" applyAlignment="0" applyProtection="0"/>
  </cellStyleXfs>
  <cellXfs count="266">
    <xf numFmtId="0" fontId="0" fillId="0" borderId="0" xfId="0"/>
    <xf numFmtId="0" fontId="4" fillId="0" borderId="0" xfId="0" applyFont="1"/>
    <xf numFmtId="0" fontId="7" fillId="0" borderId="10" xfId="0" applyFont="1" applyFill="1" applyBorder="1"/>
    <xf numFmtId="0" fontId="4" fillId="0" borderId="2" xfId="0" applyFont="1" applyBorder="1"/>
    <xf numFmtId="3" fontId="6" fillId="0" borderId="8" xfId="0" applyNumberFormat="1" applyFont="1" applyBorder="1" applyAlignment="1" applyProtection="1">
      <alignment horizontal="left"/>
    </xf>
    <xf numFmtId="3" fontId="4" fillId="0" borderId="8" xfId="0" applyNumberFormat="1" applyFont="1" applyBorder="1" applyAlignment="1" applyProtection="1">
      <alignment horizontal="center"/>
    </xf>
    <xf numFmtId="3" fontId="7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 applyProtection="1">
      <alignment horizontal="center"/>
    </xf>
    <xf numFmtId="3" fontId="4" fillId="0" borderId="0" xfId="0" applyNumberFormat="1" applyFont="1" applyAlignment="1" applyProtection="1">
      <alignment horizontal="left"/>
    </xf>
    <xf numFmtId="165" fontId="4" fillId="0" borderId="0" xfId="0" applyNumberFormat="1" applyFont="1"/>
    <xf numFmtId="0" fontId="4" fillId="0" borderId="0" xfId="0" applyFont="1" applyAlignment="1" applyProtection="1">
      <alignment horizontal="left"/>
    </xf>
    <xf numFmtId="0" fontId="4" fillId="0" borderId="0" xfId="0" applyFont="1" applyBorder="1"/>
    <xf numFmtId="0" fontId="4" fillId="0" borderId="10" xfId="0" applyFont="1" applyBorder="1"/>
    <xf numFmtId="3" fontId="6" fillId="0" borderId="0" xfId="0" applyNumberFormat="1" applyFont="1"/>
    <xf numFmtId="3" fontId="9" fillId="0" borderId="4" xfId="0" applyNumberFormat="1" applyFont="1" applyFill="1" applyBorder="1"/>
    <xf numFmtId="3" fontId="9" fillId="0" borderId="0" xfId="0" applyNumberFormat="1" applyFont="1" applyFill="1" applyBorder="1"/>
    <xf numFmtId="3" fontId="9" fillId="0" borderId="5" xfId="0" applyNumberFormat="1" applyFont="1" applyFill="1" applyBorder="1"/>
    <xf numFmtId="3" fontId="4" fillId="0" borderId="0" xfId="0" applyNumberFormat="1" applyFont="1" applyAlignment="1">
      <alignment horizontal="right"/>
    </xf>
    <xf numFmtId="3" fontId="7" fillId="0" borderId="0" xfId="0" applyNumberFormat="1" applyFont="1" applyFill="1" applyBorder="1"/>
    <xf numFmtId="3" fontId="7" fillId="0" borderId="4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horizontal="right"/>
    </xf>
    <xf numFmtId="3" fontId="7" fillId="0" borderId="5" xfId="0" applyNumberFormat="1" applyFont="1" applyFill="1" applyBorder="1" applyAlignment="1" applyProtection="1">
      <alignment horizontal="right"/>
    </xf>
    <xf numFmtId="3" fontId="4" fillId="0" borderId="0" xfId="0" applyNumberFormat="1" applyFont="1" applyAlignment="1">
      <alignment horizontal="left"/>
    </xf>
    <xf numFmtId="3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/>
    <xf numFmtId="0" fontId="6" fillId="0" borderId="0" xfId="0" applyFont="1" applyAlignment="1" applyProtection="1">
      <alignment horizontal="left"/>
    </xf>
    <xf numFmtId="0" fontId="6" fillId="0" borderId="0" xfId="0" applyFont="1"/>
    <xf numFmtId="3" fontId="9" fillId="0" borderId="7" xfId="0" applyNumberFormat="1" applyFont="1" applyFill="1" applyBorder="1"/>
    <xf numFmtId="3" fontId="9" fillId="0" borderId="8" xfId="0" applyNumberFormat="1" applyFont="1" applyFill="1" applyBorder="1"/>
    <xf numFmtId="3" fontId="9" fillId="0" borderId="9" xfId="0" applyNumberFormat="1" applyFont="1" applyFill="1" applyBorder="1"/>
    <xf numFmtId="3" fontId="4" fillId="0" borderId="0" xfId="0" applyNumberFormat="1" applyFont="1"/>
    <xf numFmtId="0" fontId="4" fillId="0" borderId="0" xfId="0" applyFont="1" applyAlignment="1">
      <alignment horizontal="right"/>
    </xf>
    <xf numFmtId="0" fontId="7" fillId="0" borderId="0" xfId="0" applyFont="1" applyFill="1" applyBorder="1"/>
    <xf numFmtId="0" fontId="4" fillId="0" borderId="0" xfId="0" applyFont="1" applyAlignment="1">
      <alignment horizontal="left"/>
    </xf>
    <xf numFmtId="0" fontId="7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7" fillId="0" borderId="5" xfId="0" applyFont="1" applyFill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3" fontId="6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 applyProtection="1">
      <alignment horizontal="right"/>
    </xf>
    <xf numFmtId="3" fontId="9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/>
    <xf numFmtId="3" fontId="4" fillId="0" borderId="0" xfId="0" applyNumberFormat="1" applyFont="1" applyBorder="1"/>
    <xf numFmtId="3" fontId="4" fillId="0" borderId="0" xfId="0" applyNumberFormat="1" applyFont="1" applyAlignment="1" applyProtection="1">
      <alignment horizontal="center"/>
    </xf>
    <xf numFmtId="3" fontId="11" fillId="0" borderId="0" xfId="0" applyNumberFormat="1" applyFont="1" applyAlignment="1">
      <alignment horizontal="left"/>
    </xf>
    <xf numFmtId="165" fontId="11" fillId="0" borderId="0" xfId="0" applyNumberFormat="1" applyFont="1"/>
    <xf numFmtId="0" fontId="13" fillId="0" borderId="0" xfId="0" applyFont="1"/>
    <xf numFmtId="3" fontId="13" fillId="0" borderId="0" xfId="0" applyNumberFormat="1" applyFont="1"/>
    <xf numFmtId="0" fontId="14" fillId="0" borderId="0" xfId="0" applyFont="1"/>
    <xf numFmtId="3" fontId="15" fillId="0" borderId="0" xfId="0" applyNumberFormat="1" applyFont="1"/>
    <xf numFmtId="0" fontId="15" fillId="0" borderId="0" xfId="0" applyFont="1"/>
    <xf numFmtId="0" fontId="10" fillId="0" borderId="0" xfId="0" applyFont="1"/>
    <xf numFmtId="0" fontId="16" fillId="0" borderId="0" xfId="0" applyFont="1"/>
    <xf numFmtId="0" fontId="6" fillId="0" borderId="8" xfId="0" applyFont="1" applyBorder="1"/>
    <xf numFmtId="0" fontId="6" fillId="0" borderId="9" xfId="0" applyFont="1" applyBorder="1"/>
    <xf numFmtId="3" fontId="6" fillId="0" borderId="7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4" fillId="0" borderId="5" xfId="0" applyFont="1" applyBorder="1"/>
    <xf numFmtId="0" fontId="10" fillId="0" borderId="0" xfId="0" applyNumberFormat="1" applyFont="1"/>
    <xf numFmtId="0" fontId="11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4" fillId="0" borderId="5" xfId="0" applyFont="1" applyBorder="1" applyAlignment="1">
      <alignment horizontal="left"/>
    </xf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4" fillId="0" borderId="4" xfId="0" applyFont="1" applyFill="1" applyBorder="1"/>
    <xf numFmtId="0" fontId="7" fillId="0" borderId="0" xfId="0" applyFont="1" applyFill="1" applyBorder="1" applyAlignment="1" applyProtection="1">
      <alignment vertical="center"/>
    </xf>
    <xf numFmtId="0" fontId="4" fillId="0" borderId="4" xfId="0" applyFont="1" applyFill="1" applyBorder="1" applyAlignment="1">
      <alignment horizontal="right"/>
    </xf>
    <xf numFmtId="0" fontId="4" fillId="0" borderId="4" xfId="0" applyFont="1" applyBorder="1" applyAlignment="1">
      <alignment horizontal="right"/>
    </xf>
    <xf numFmtId="3" fontId="19" fillId="0" borderId="0" xfId="0" applyNumberFormat="1" applyFont="1" applyFill="1" applyBorder="1" applyAlignment="1" applyProtection="1">
      <alignment horizontal="right"/>
    </xf>
    <xf numFmtId="0" fontId="18" fillId="0" borderId="0" xfId="0" applyFont="1" applyBorder="1"/>
    <xf numFmtId="0" fontId="11" fillId="0" borderId="0" xfId="0" applyFont="1" applyAlignment="1"/>
    <xf numFmtId="3" fontId="9" fillId="0" borderId="0" xfId="0" applyNumberFormat="1" applyFont="1" applyFill="1" applyBorder="1" applyAlignment="1" applyProtection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3" fontId="6" fillId="0" borderId="9" xfId="0" applyNumberFormat="1" applyFont="1" applyBorder="1"/>
    <xf numFmtId="0" fontId="20" fillId="0" borderId="0" xfId="0" applyFont="1"/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top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left"/>
    </xf>
    <xf numFmtId="0" fontId="6" fillId="0" borderId="0" xfId="0" applyFont="1" applyAlignment="1" applyProtection="1">
      <alignment horizontal="left" vertical="top"/>
    </xf>
    <xf numFmtId="3" fontId="4" fillId="0" borderId="0" xfId="0" applyNumberFormat="1" applyFont="1" applyBorder="1" applyAlignment="1"/>
    <xf numFmtId="3" fontId="4" fillId="0" borderId="0" xfId="0" applyNumberFormat="1" applyFont="1" applyFill="1" applyAlignment="1">
      <alignment horizontal="left"/>
    </xf>
    <xf numFmtId="3" fontId="4" fillId="0" borderId="0" xfId="0" applyNumberFormat="1" applyFont="1" applyAlignment="1"/>
    <xf numFmtId="3" fontId="4" fillId="0" borderId="5" xfId="0" applyNumberFormat="1" applyFont="1" applyBorder="1" applyAlignment="1"/>
    <xf numFmtId="3" fontId="7" fillId="0" borderId="14" xfId="0" applyNumberFormat="1" applyFont="1" applyFill="1" applyBorder="1" applyAlignment="1">
      <alignment horizontal="right" indent="1"/>
    </xf>
    <xf numFmtId="3" fontId="7" fillId="0" borderId="4" xfId="0" applyNumberFormat="1" applyFont="1" applyFill="1" applyBorder="1" applyAlignment="1">
      <alignment horizontal="right" indent="1"/>
    </xf>
    <xf numFmtId="3" fontId="7" fillId="0" borderId="0" xfId="0" applyNumberFormat="1" applyFont="1" applyFill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3" fontId="8" fillId="0" borderId="0" xfId="0" applyNumberFormat="1" applyFont="1" applyBorder="1" applyAlignment="1">
      <alignment horizontal="right" indent="1"/>
    </xf>
    <xf numFmtId="3" fontId="4" fillId="0" borderId="0" xfId="0" applyNumberFormat="1" applyFont="1" applyAlignment="1" applyProtection="1">
      <alignment horizontal="right" indent="1"/>
    </xf>
    <xf numFmtId="0" fontId="4" fillId="0" borderId="0" xfId="0" applyFont="1" applyAlignment="1">
      <alignment horizontal="right" indent="1"/>
    </xf>
    <xf numFmtId="0" fontId="4" fillId="0" borderId="14" xfId="0" applyFont="1" applyBorder="1" applyAlignment="1">
      <alignment horizontal="right" indent="1"/>
    </xf>
    <xf numFmtId="3" fontId="4" fillId="0" borderId="14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3" fontId="4" fillId="0" borderId="4" xfId="0" applyNumberFormat="1" applyFont="1" applyBorder="1" applyAlignment="1">
      <alignment horizontal="right" indent="1"/>
    </xf>
    <xf numFmtId="3" fontId="7" fillId="0" borderId="4" xfId="0" applyNumberFormat="1" applyFont="1" applyFill="1" applyBorder="1" applyAlignment="1" applyProtection="1">
      <alignment horizontal="right" vertical="center"/>
    </xf>
    <xf numFmtId="3" fontId="7" fillId="0" borderId="0" xfId="0" applyNumberFormat="1" applyFont="1" applyFill="1" applyBorder="1" applyAlignment="1" applyProtection="1">
      <alignment horizontal="right" vertical="center"/>
    </xf>
    <xf numFmtId="3" fontId="7" fillId="0" borderId="5" xfId="0" applyNumberFormat="1" applyFont="1" applyFill="1" applyBorder="1" applyAlignment="1" applyProtection="1">
      <alignment horizontal="right" vertical="center"/>
    </xf>
    <xf numFmtId="0" fontId="4" fillId="0" borderId="4" xfId="0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center"/>
    </xf>
    <xf numFmtId="0" fontId="24" fillId="0" borderId="0" xfId="0" applyFont="1" applyAlignment="1" applyProtection="1">
      <alignment horizontal="left"/>
    </xf>
    <xf numFmtId="0" fontId="24" fillId="0" borderId="0" xfId="0" applyFont="1"/>
    <xf numFmtId="0" fontId="24" fillId="0" borderId="0" xfId="0" applyFont="1" applyBorder="1"/>
    <xf numFmtId="0" fontId="24" fillId="0" borderId="10" xfId="0" applyFont="1" applyBorder="1"/>
    <xf numFmtId="0" fontId="26" fillId="0" borderId="10" xfId="0" applyFont="1" applyFill="1" applyBorder="1"/>
    <xf numFmtId="0" fontId="26" fillId="0" borderId="0" xfId="0" applyFont="1" applyFill="1" applyBorder="1" applyAlignment="1"/>
    <xf numFmtId="0" fontId="24" fillId="0" borderId="2" xfId="0" applyFont="1" applyBorder="1"/>
    <xf numFmtId="0" fontId="24" fillId="0" borderId="12" xfId="0" applyFont="1" applyBorder="1"/>
    <xf numFmtId="0" fontId="25" fillId="0" borderId="0" xfId="0" applyFont="1" applyAlignment="1" applyProtection="1">
      <alignment horizontal="left"/>
    </xf>
    <xf numFmtId="0" fontId="25" fillId="0" borderId="0" xfId="0" applyFont="1"/>
    <xf numFmtId="3" fontId="27" fillId="0" borderId="7" xfId="0" applyNumberFormat="1" applyFont="1" applyFill="1" applyBorder="1" applyAlignment="1">
      <alignment horizontal="right"/>
    </xf>
    <xf numFmtId="3" fontId="27" fillId="0" borderId="8" xfId="0" applyNumberFormat="1" applyFont="1" applyFill="1" applyBorder="1" applyAlignment="1">
      <alignment horizontal="right"/>
    </xf>
    <xf numFmtId="3" fontId="27" fillId="0" borderId="9" xfId="0" applyNumberFormat="1" applyFont="1" applyFill="1" applyBorder="1" applyAlignment="1">
      <alignment horizontal="right" indent="1"/>
    </xf>
    <xf numFmtId="3" fontId="27" fillId="0" borderId="9" xfId="0" applyNumberFormat="1" applyFont="1" applyFill="1" applyBorder="1" applyAlignment="1">
      <alignment horizontal="right"/>
    </xf>
    <xf numFmtId="3" fontId="27" fillId="0" borderId="0" xfId="0" applyNumberFormat="1" applyFont="1" applyFill="1" applyBorder="1" applyAlignment="1">
      <alignment horizontal="right"/>
    </xf>
    <xf numFmtId="3" fontId="27" fillId="0" borderId="0" xfId="0" applyNumberFormat="1" applyFont="1" applyFill="1" applyBorder="1" applyAlignment="1" applyProtection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26" fillId="0" borderId="0" xfId="0" applyFont="1" applyFill="1" applyBorder="1"/>
    <xf numFmtId="3" fontId="26" fillId="0" borderId="4" xfId="0" applyNumberFormat="1" applyFont="1" applyFill="1" applyBorder="1" applyAlignment="1" applyProtection="1">
      <alignment horizontal="right"/>
    </xf>
    <xf numFmtId="3" fontId="26" fillId="0" borderId="0" xfId="0" applyNumberFormat="1" applyFont="1" applyFill="1" applyBorder="1" applyAlignment="1" applyProtection="1">
      <alignment horizontal="right"/>
    </xf>
    <xf numFmtId="3" fontId="26" fillId="0" borderId="5" xfId="0" applyNumberFormat="1" applyFont="1" applyFill="1" applyBorder="1" applyAlignment="1" applyProtection="1">
      <alignment horizontal="right" indent="1"/>
    </xf>
    <xf numFmtId="3" fontId="26" fillId="0" borderId="5" xfId="0" applyNumberFormat="1" applyFont="1" applyFill="1" applyBorder="1" applyAlignment="1" applyProtection="1">
      <alignment horizontal="right"/>
    </xf>
    <xf numFmtId="0" fontId="26" fillId="0" borderId="0" xfId="0" applyFont="1" applyFill="1" applyBorder="1" applyAlignment="1">
      <alignment horizontal="left"/>
    </xf>
    <xf numFmtId="0" fontId="24" fillId="0" borderId="0" xfId="0" applyFont="1" applyBorder="1" applyAlignment="1">
      <alignment horizontal="right"/>
    </xf>
    <xf numFmtId="3" fontId="26" fillId="0" borderId="0" xfId="0" applyNumberFormat="1" applyFont="1" applyFill="1" applyBorder="1"/>
    <xf numFmtId="3" fontId="26" fillId="0" borderId="4" xfId="0" applyNumberFormat="1" applyFont="1" applyFill="1" applyBorder="1" applyAlignment="1" applyProtection="1">
      <alignment horizontal="right" vertical="center"/>
    </xf>
    <xf numFmtId="3" fontId="26" fillId="0" borderId="0" xfId="0" applyNumberFormat="1" applyFont="1" applyFill="1" applyBorder="1" applyAlignment="1" applyProtection="1">
      <alignment horizontal="right" vertical="center"/>
    </xf>
    <xf numFmtId="3" fontId="26" fillId="0" borderId="5" xfId="0" applyNumberFormat="1" applyFont="1" applyFill="1" applyBorder="1" applyAlignment="1" applyProtection="1">
      <alignment horizontal="right"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30" fillId="0" borderId="0" xfId="0" applyFont="1" applyAlignment="1">
      <alignment horizontal="justify" vertical="center"/>
    </xf>
    <xf numFmtId="0" fontId="31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0" fillId="0" borderId="0" xfId="0" applyAlignment="1">
      <alignment horizontal="justify"/>
    </xf>
    <xf numFmtId="0" fontId="30" fillId="0" borderId="0" xfId="0" applyFont="1" applyAlignment="1">
      <alignment horizontal="justify" vertical="center" wrapText="1"/>
    </xf>
    <xf numFmtId="0" fontId="37" fillId="0" borderId="0" xfId="0" applyFont="1" applyAlignment="1">
      <alignment horizontal="justify" vertical="center"/>
    </xf>
    <xf numFmtId="0" fontId="4" fillId="0" borderId="0" xfId="0" applyFont="1" applyBorder="1" applyAlignment="1">
      <alignment horizontal="right" indent="1"/>
    </xf>
    <xf numFmtId="3" fontId="4" fillId="0" borderId="0" xfId="0" applyNumberFormat="1" applyFont="1" applyBorder="1" applyAlignment="1">
      <alignment horizontal="right" indent="1"/>
    </xf>
    <xf numFmtId="3" fontId="7" fillId="0" borderId="5" xfId="0" applyNumberFormat="1" applyFont="1" applyFill="1" applyBorder="1" applyAlignment="1">
      <alignment horizontal="right" indent="1"/>
    </xf>
    <xf numFmtId="3" fontId="7" fillId="0" borderId="4" xfId="0" applyNumberFormat="1" applyFont="1" applyFill="1" applyBorder="1" applyAlignment="1" applyProtection="1">
      <alignment horizontal="right" indent="1"/>
    </xf>
    <xf numFmtId="0" fontId="4" fillId="0" borderId="5" xfId="0" applyFont="1" applyBorder="1" applyAlignment="1">
      <alignment horizontal="right" indent="1"/>
    </xf>
    <xf numFmtId="3" fontId="4" fillId="0" borderId="5" xfId="0" applyNumberFormat="1" applyFont="1" applyBorder="1" applyAlignment="1">
      <alignment horizontal="right" indent="1"/>
    </xf>
    <xf numFmtId="0" fontId="4" fillId="0" borderId="0" xfId="0" applyFont="1" applyFill="1" applyAlignment="1">
      <alignment vertical="top" wrapText="1"/>
    </xf>
    <xf numFmtId="0" fontId="24" fillId="0" borderId="0" xfId="0" applyFont="1" applyBorder="1" applyAlignment="1">
      <alignment horizontal="center" vertical="center" wrapText="1"/>
    </xf>
    <xf numFmtId="3" fontId="9" fillId="0" borderId="8" xfId="0" applyNumberFormat="1" applyFont="1" applyFill="1" applyBorder="1" applyAlignment="1" applyProtection="1">
      <alignment horizontal="right"/>
    </xf>
    <xf numFmtId="0" fontId="26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/>
    <xf numFmtId="3" fontId="6" fillId="0" borderId="0" xfId="0" applyNumberFormat="1" applyFont="1" applyAlignment="1" applyProtection="1">
      <alignment horizontal="left"/>
    </xf>
    <xf numFmtId="0" fontId="7" fillId="0" borderId="7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left" vertical="top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 applyProtection="1">
      <alignment horizontal="center" vertical="center"/>
    </xf>
    <xf numFmtId="0" fontId="26" fillId="0" borderId="3" xfId="0" applyFont="1" applyFill="1" applyBorder="1" applyAlignment="1" applyProtection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left"/>
    </xf>
    <xf numFmtId="3" fontId="7" fillId="2" borderId="4" xfId="0" applyNumberFormat="1" applyFont="1" applyFill="1" applyBorder="1" applyAlignment="1" applyProtection="1">
      <alignment horizontal="right"/>
    </xf>
    <xf numFmtId="3" fontId="7" fillId="2" borderId="0" xfId="0" applyNumberFormat="1" applyFont="1" applyFill="1" applyBorder="1" applyAlignment="1" applyProtection="1">
      <alignment horizontal="right"/>
    </xf>
    <xf numFmtId="3" fontId="7" fillId="2" borderId="5" xfId="0" applyNumberFormat="1" applyFont="1" applyFill="1" applyBorder="1" applyAlignment="1" applyProtection="1">
      <alignment horizontal="right"/>
    </xf>
    <xf numFmtId="0" fontId="4" fillId="2" borderId="4" xfId="0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0" borderId="0" xfId="0" applyFont="1" applyBorder="1" applyAlignment="1"/>
    <xf numFmtId="0" fontId="4" fillId="0" borderId="5" xfId="0" applyFont="1" applyBorder="1" applyAlignment="1"/>
    <xf numFmtId="2" fontId="4" fillId="0" borderId="0" xfId="0" applyNumberFormat="1" applyFont="1"/>
    <xf numFmtId="0" fontId="2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4" fillId="0" borderId="13" xfId="0" applyFont="1" applyBorder="1" applyAlignment="1" applyProtection="1">
      <alignment horizontal="left" vertical="top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3" fontId="6" fillId="0" borderId="0" xfId="0" applyNumberFormat="1" applyFont="1" applyAlignment="1" applyProtection="1">
      <alignment horizontal="left"/>
    </xf>
    <xf numFmtId="0" fontId="7" fillId="0" borderId="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/>
    </xf>
    <xf numFmtId="3" fontId="4" fillId="0" borderId="0" xfId="0" applyNumberFormat="1" applyFont="1" applyAlignment="1">
      <alignment horizontal="left" vertical="center" wrapText="1"/>
    </xf>
    <xf numFmtId="3" fontId="4" fillId="0" borderId="5" xfId="0" applyNumberFormat="1" applyFont="1" applyBorder="1" applyAlignment="1">
      <alignment horizontal="left" vertical="center" wrapText="1"/>
    </xf>
    <xf numFmtId="0" fontId="7" fillId="0" borderId="7" xfId="0" applyFont="1" applyFill="1" applyBorder="1" applyAlignment="1" applyProtection="1">
      <alignment horizontal="center"/>
    </xf>
    <xf numFmtId="0" fontId="7" fillId="0" borderId="8" xfId="0" applyFont="1" applyFill="1" applyBorder="1" applyAlignment="1" applyProtection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top"/>
    </xf>
    <xf numFmtId="0" fontId="7" fillId="0" borderId="9" xfId="0" applyFont="1" applyFill="1" applyBorder="1" applyAlignment="1" applyProtection="1">
      <alignment horizont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top"/>
    </xf>
    <xf numFmtId="0" fontId="7" fillId="0" borderId="6" xfId="0" applyFont="1" applyFill="1" applyBorder="1" applyAlignment="1" applyProtection="1">
      <alignment horizontal="center" vertical="center" wrapText="1"/>
    </xf>
    <xf numFmtId="0" fontId="26" fillId="0" borderId="18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15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horizontal="center" vertical="center"/>
    </xf>
    <xf numFmtId="0" fontId="26" fillId="0" borderId="12" xfId="0" applyFont="1" applyFill="1" applyBorder="1" applyAlignment="1" applyProtection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6" fillId="0" borderId="3" xfId="0" applyFont="1" applyFill="1" applyBorder="1" applyAlignment="1" applyProtection="1">
      <alignment horizontal="center" vertical="center"/>
    </xf>
    <xf numFmtId="0" fontId="26" fillId="0" borderId="16" xfId="0" applyFont="1" applyFill="1" applyBorder="1" applyAlignment="1" applyProtection="1">
      <alignment horizontal="center" vertical="center"/>
    </xf>
    <xf numFmtId="3" fontId="24" fillId="0" borderId="0" xfId="0" applyNumberFormat="1" applyFont="1" applyAlignment="1">
      <alignment horizontal="left" vertical="center" wrapText="1"/>
    </xf>
    <xf numFmtId="3" fontId="24" fillId="0" borderId="5" xfId="0" applyNumberFormat="1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top"/>
    </xf>
    <xf numFmtId="0" fontId="4" fillId="0" borderId="0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1" fillId="0" borderId="10" xfId="0" applyFont="1" applyBorder="1" applyAlignment="1">
      <alignment horizontal="center"/>
    </xf>
    <xf numFmtId="0" fontId="30" fillId="0" borderId="0" xfId="0" applyFont="1" applyAlignment="1">
      <alignment horizontal="justify" wrapText="1"/>
    </xf>
    <xf numFmtId="0" fontId="34" fillId="0" borderId="0" xfId="0" applyFont="1" applyAlignment="1">
      <alignment horizontal="justify" wrapText="1"/>
    </xf>
    <xf numFmtId="0" fontId="39" fillId="0" borderId="0" xfId="6" applyFont="1" applyAlignment="1">
      <alignment horizontal="center" vertical="center"/>
    </xf>
    <xf numFmtId="0" fontId="32" fillId="0" borderId="0" xfId="0" applyFont="1" applyAlignment="1">
      <alignment horizontal="justify" wrapText="1"/>
    </xf>
    <xf numFmtId="0" fontId="32" fillId="0" borderId="0" xfId="0" applyFont="1" applyAlignment="1">
      <alignment horizontal="justify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vertical="top" wrapText="1"/>
    </xf>
    <xf numFmtId="0" fontId="16" fillId="0" borderId="0" xfId="0" applyFont="1" applyFill="1" applyAlignment="1">
      <alignment horizontal="center"/>
    </xf>
  </cellXfs>
  <cellStyles count="7">
    <cellStyle name="Date" xfId="1"/>
    <cellStyle name="Fixed" xfId="2"/>
    <cellStyle name="Heading1" xfId="3"/>
    <cellStyle name="Heading2" xfId="4"/>
    <cellStyle name="Hyperlink" xfId="6" builtinId="8"/>
    <cellStyle name="Normal" xfId="0" builtinId="0"/>
    <cellStyle name="Total" xfId="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G 1. STRUKTURA REDOVITIH</a:t>
            </a:r>
            <a:r>
              <a:rPr lang="hr-HR" sz="1000" b="0" baseline="0"/>
              <a:t> SREDNJIH ŠKOLA,  </a:t>
            </a:r>
          </a:p>
          <a:p>
            <a:pPr>
              <a:defRPr sz="1000" b="0"/>
            </a:pPr>
            <a:r>
              <a:rPr lang="hr-HR" sz="1000" b="1" baseline="0"/>
              <a:t>KRAJ ŠK. G. 2016./2017.</a:t>
            </a:r>
            <a:endParaRPr lang="hr-HR" sz="1000" b="1"/>
          </a:p>
        </c:rich>
      </c:tx>
      <c:layout>
        <c:manualLayout>
          <c:xMode val="edge"/>
          <c:yMode val="edge"/>
          <c:x val="0.28085883012105711"/>
          <c:y val="2.4388859764315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098000390478667"/>
          <c:y val="0.19620573136993341"/>
          <c:w val="0.33058982306718726"/>
          <c:h val="0.65682129219674834"/>
        </c:manualLayout>
      </c:layout>
      <c:pie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tx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451-46C6-9464-024E13AAF41E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451-46C6-9464-024E13AAF41E}"/>
              </c:ext>
            </c:extLst>
          </c:dPt>
          <c:dPt>
            <c:idx val="2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451-46C6-9464-024E13AAF41E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451-46C6-9464-024E13AAF41E}"/>
              </c:ext>
            </c:extLst>
          </c:dPt>
          <c:dLbls>
            <c:dLbl>
              <c:idx val="0"/>
              <c:layout>
                <c:manualLayout>
                  <c:x val="-5.7346310807371723E-2"/>
                  <c:y val="0.100591830439717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51-46C6-9464-024E13AAF41E}"/>
                </c:ext>
              </c:extLst>
            </c:dLbl>
            <c:dLbl>
              <c:idx val="1"/>
              <c:layout>
                <c:manualLayout>
                  <c:x val="9.2462686351667597E-3"/>
                  <c:y val="8.0964722810765236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+mn-lt"/>
                      </a:rPr>
                      <a:t>tehničke</a:t>
                    </a:r>
                    <a:r>
                      <a:rPr lang="en-US" sz="900" baseline="0">
                        <a:latin typeface="+mn-lt"/>
                      </a:rPr>
                      <a:t> i srodne škole 35,0%</a:t>
                    </a:r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51-46C6-9464-024E13AAF41E}"/>
                </c:ext>
              </c:extLst>
            </c:dLbl>
            <c:dLbl>
              <c:idx val="2"/>
              <c:layout>
                <c:manualLayout>
                  <c:x val="3.2463894221734402E-2"/>
                  <c:y val="0"/>
                </c:manualLayout>
              </c:layout>
              <c:numFmt formatCode="0.0%" sourceLinked="0"/>
              <c:spPr/>
              <c:txPr>
                <a:bodyPr lIns="38100" tIns="19050" rIns="38100" bIns="19050">
                  <a:spAutoFit/>
                </a:bodyPr>
                <a:lstStyle/>
                <a:p>
                  <a:pPr>
                    <a:defRPr sz="900">
                      <a:latin typeface="+mn-lt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51-46C6-9464-024E13AAF41E}"/>
                </c:ext>
              </c:extLst>
            </c:dLbl>
            <c:dLbl>
              <c:idx val="3"/>
              <c:layout>
                <c:manualLayout>
                  <c:x val="2.2767090478042896E-3"/>
                  <c:y val="1.29799486871484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51-46C6-9464-024E13AAF41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+mn-lt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 1'!$J$4:$J$7</c:f>
              <c:strCache>
                <c:ptCount val="4"/>
                <c:pt idx="0">
                  <c:v>gimnazije</c:v>
                </c:pt>
                <c:pt idx="1">
                  <c:v>tehničke i srodne škole</c:v>
                </c:pt>
                <c:pt idx="2">
                  <c:v>industrijske i obrtničke škole</c:v>
                </c:pt>
                <c:pt idx="3">
                  <c:v>srednje umjetničke škole</c:v>
                </c:pt>
              </c:strCache>
            </c:strRef>
          </c:cat>
          <c:val>
            <c:numRef>
              <c:f>'Graf 1'!$K$4:$K$7</c:f>
              <c:numCache>
                <c:formatCode>0.0</c:formatCode>
                <c:ptCount val="4"/>
                <c:pt idx="0">
                  <c:v>36.799999999999997</c:v>
                </c:pt>
                <c:pt idx="1">
                  <c:v>35</c:v>
                </c:pt>
                <c:pt idx="2">
                  <c:v>14.6</c:v>
                </c:pt>
                <c:pt idx="3">
                  <c:v>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51-46C6-9464-024E13AAF41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21" l="0.7" r="0.7" t="7.42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G</a:t>
            </a:r>
            <a:r>
              <a:rPr lang="hr-HR" sz="1000" baseline="0"/>
              <a:t> 2. </a:t>
            </a:r>
            <a:r>
              <a:rPr lang="hr-HR" sz="1000"/>
              <a:t>UČENICI REDOVITIH SREDNJIH ŠKOLA PREMA
 RAZREDIMA I USPJEHU, </a:t>
            </a:r>
            <a:r>
              <a:rPr lang="hr-HR" sz="1000" b="1"/>
              <a:t>KRAJ ŠK. G. 2016./2017</a:t>
            </a:r>
            <a:r>
              <a:rPr lang="hr-HR" sz="1000"/>
              <a:t>.</a:t>
            </a:r>
          </a:p>
        </c:rich>
      </c:tx>
      <c:layout>
        <c:manualLayout>
          <c:xMode val="edge"/>
          <c:yMode val="edge"/>
          <c:x val="0.24863116829497436"/>
          <c:y val="3.33879325256262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48955397429253"/>
          <c:y val="0.23332235333047552"/>
          <c:w val="0.740183769163686"/>
          <c:h val="0.595249118215523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 1.3. i Graf 2'!$Y$30</c:f>
              <c:strCache>
                <c:ptCount val="1"/>
                <c:pt idx="0">
                  <c:v>ukupno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strRef>
              <c:f>'Tab 1.3. i Graf 2'!$Z$29:$AD$29</c:f>
              <c:strCache>
                <c:ptCount val="5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</c:strCache>
            </c:strRef>
          </c:cat>
          <c:val>
            <c:numRef>
              <c:f>'Tab 1.3. i Graf 2'!$Z$30:$AD$30</c:f>
              <c:numCache>
                <c:formatCode>#,##0</c:formatCode>
                <c:ptCount val="5"/>
                <c:pt idx="0">
                  <c:v>9035</c:v>
                </c:pt>
                <c:pt idx="1">
                  <c:v>9143</c:v>
                </c:pt>
                <c:pt idx="2">
                  <c:v>9185</c:v>
                </c:pt>
                <c:pt idx="3">
                  <c:v>8114</c:v>
                </c:pt>
                <c:pt idx="4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9-4F2B-BD1F-78C477369CE4}"/>
            </c:ext>
          </c:extLst>
        </c:ser>
        <c:ser>
          <c:idx val="1"/>
          <c:order val="1"/>
          <c:tx>
            <c:strRef>
              <c:f>'Tab 1.3. i Graf 2'!$Y$31</c:f>
              <c:strCache>
                <c:ptCount val="1"/>
                <c:pt idx="0">
                  <c:v>položili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strRef>
              <c:f>'Tab 1.3. i Graf 2'!$Z$29:$AD$29</c:f>
              <c:strCache>
                <c:ptCount val="5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</c:strCache>
            </c:strRef>
          </c:cat>
          <c:val>
            <c:numRef>
              <c:f>'Tab 1.3. i Graf 2'!$Z$31:$AD$31</c:f>
              <c:numCache>
                <c:formatCode>#,##0</c:formatCode>
                <c:ptCount val="5"/>
                <c:pt idx="0">
                  <c:v>8718</c:v>
                </c:pt>
                <c:pt idx="1">
                  <c:v>8932</c:v>
                </c:pt>
                <c:pt idx="2">
                  <c:v>9036</c:v>
                </c:pt>
                <c:pt idx="3">
                  <c:v>8052</c:v>
                </c:pt>
                <c:pt idx="4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79-4F2B-BD1F-78C477369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60"/>
        <c:axId val="122844672"/>
        <c:axId val="122958592"/>
      </c:barChart>
      <c:catAx>
        <c:axId val="12284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razred</a:t>
                </a:r>
              </a:p>
            </c:rich>
          </c:tx>
          <c:layout>
            <c:manualLayout>
              <c:xMode val="edge"/>
              <c:yMode val="edge"/>
              <c:x val="0.85738055087127596"/>
              <c:y val="0.851666666666666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22958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958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učenika</a:t>
                </a:r>
              </a:p>
            </c:rich>
          </c:tx>
          <c:layout>
            <c:manualLayout>
              <c:xMode val="edge"/>
              <c:yMode val="edge"/>
              <c:x val="3.2319654582426346E-2"/>
              <c:y val="0.431428805774278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228446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9322672573303985"/>
          <c:y val="0.47260699862373939"/>
          <c:w val="0.10219923195706883"/>
          <c:h val="0.1289407305462175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0">
                <a:latin typeface="+mn-lt"/>
              </a:rPr>
              <a:t>G 3. STRUKTURA UPISANIH UČENIKA U REDOVITE SREDNJE ŠKOLE PREMA VRSTI ŠKOLE, </a:t>
            </a:r>
            <a:r>
              <a:rPr lang="en-US" sz="1000" b="1">
                <a:latin typeface="+mn-lt"/>
              </a:rPr>
              <a:t>POČETAK ŠK. G. 2017./2018.</a:t>
            </a:r>
          </a:p>
        </c:rich>
      </c:tx>
      <c:layout>
        <c:manualLayout>
          <c:xMode val="edge"/>
          <c:yMode val="edge"/>
          <c:x val="0.1246299933332132"/>
          <c:y val="1.7927174031570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34344979188814212"/>
          <c:y val="0.38005538367504949"/>
          <c:w val="0.41187360733226425"/>
          <c:h val="0.60500436357297049"/>
        </c:manualLayout>
      </c:layout>
      <c:pie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D2B4-4FEB-8811-2A1E7B5D8AF4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2B4-4FEB-8811-2A1E7B5D8AF4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2B4-4FEB-8811-2A1E7B5D8AF4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2B4-4FEB-8811-2A1E7B5D8AF4}"/>
              </c:ext>
            </c:extLst>
          </c:dPt>
          <c:dLbls>
            <c:dLbl>
              <c:idx val="0"/>
              <c:layout>
                <c:manualLayout>
                  <c:x val="6.9493000874890534E-2"/>
                  <c:y val="5.07513123359580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B4-4FEB-8811-2A1E7B5D8AF4}"/>
                </c:ext>
              </c:extLst>
            </c:dLbl>
            <c:dLbl>
              <c:idx val="1"/>
              <c:layout>
                <c:manualLayout>
                  <c:x val="-2.1201443569553807E-2"/>
                  <c:y val="-6.110017497812773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B4-4FEB-8811-2A1E7B5D8AF4}"/>
                </c:ext>
              </c:extLst>
            </c:dLbl>
            <c:dLbl>
              <c:idx val="2"/>
              <c:layout>
                <c:manualLayout>
                  <c:x val="-6.7253300359766274E-2"/>
                  <c:y val="9.6781809610262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29748283752854"/>
                      <c:h val="0.209837572039537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2B4-4FEB-8811-2A1E7B5D8AF4}"/>
                </c:ext>
              </c:extLst>
            </c:dLbl>
            <c:dLbl>
              <c:idx val="3"/>
              <c:layout>
                <c:manualLayout>
                  <c:x val="3.0111220472440945E-2"/>
                  <c:y val="-1.08014752511480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583333333333327"/>
                      <c:h val="0.184351851851851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2B4-4FEB-8811-2A1E7B5D8AF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 2.1. i Graf 3'!$T$33:$T$36</c:f>
              <c:strCache>
                <c:ptCount val="4"/>
                <c:pt idx="0">
                  <c:v>gimnazije</c:v>
                </c:pt>
                <c:pt idx="1">
                  <c:v>tehničke i srodne škole</c:v>
                </c:pt>
                <c:pt idx="2">
                  <c:v>industrijske i obrtničke škole</c:v>
                </c:pt>
                <c:pt idx="3">
                  <c:v>srednje umjetničke škole-ukupno</c:v>
                </c:pt>
              </c:strCache>
            </c:strRef>
          </c:cat>
          <c:val>
            <c:numRef>
              <c:f>'Tab 2.1. i Graf 3'!$U$33:$U$36</c:f>
              <c:numCache>
                <c:formatCode>0.0</c:formatCode>
                <c:ptCount val="4"/>
                <c:pt idx="0">
                  <c:v>41.2</c:v>
                </c:pt>
                <c:pt idx="1">
                  <c:v>42.9</c:v>
                </c:pt>
                <c:pt idx="2">
                  <c:v>11.5</c:v>
                </c:pt>
                <c:pt idx="3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B4-4FEB-8811-2A1E7B5D8AF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G 4. UČENICI</a:t>
            </a:r>
            <a:r>
              <a:rPr lang="hr-HR" sz="1000" b="0" baseline="0"/>
              <a:t> REDOVITIH SREDNJIH ŠKOLA</a:t>
            </a:r>
          </a:p>
          <a:p>
            <a:pPr>
              <a:defRPr sz="1000" b="0"/>
            </a:pPr>
            <a:r>
              <a:rPr lang="hr-HR" sz="1000" b="0" baseline="0"/>
              <a:t> OD 2012./2013. DO 2016./2017.</a:t>
            </a:r>
            <a:endParaRPr lang="en-US" sz="1000" b="0"/>
          </a:p>
        </c:rich>
      </c:tx>
      <c:layout>
        <c:manualLayout>
          <c:xMode val="edge"/>
          <c:yMode val="edge"/>
          <c:x val="0.32316162769730122"/>
          <c:y val="2.40601389804563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66208195350228"/>
          <c:y val="0.18666249105225483"/>
          <c:w val="0.80337615866591705"/>
          <c:h val="0.65308353163268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 2.2 i Graf 4'!$AD$41</c:f>
              <c:strCache>
                <c:ptCount val="1"/>
                <c:pt idx="0">
                  <c:v>Broj učenika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'Tab 2.2 i Graf 4'!$AE$40:$AI$40</c:f>
              <c:strCache>
                <c:ptCount val="5"/>
                <c:pt idx="0">
                  <c:v>2012./13.</c:v>
                </c:pt>
                <c:pt idx="1">
                  <c:v>2013./14.</c:v>
                </c:pt>
                <c:pt idx="2">
                  <c:v>2014./15.</c:v>
                </c:pt>
                <c:pt idx="3">
                  <c:v>2015./16.</c:v>
                </c:pt>
                <c:pt idx="4">
                  <c:v>2016./17.</c:v>
                </c:pt>
              </c:strCache>
            </c:strRef>
          </c:cat>
          <c:val>
            <c:numRef>
              <c:f>'Tab 2.2 i Graf 4'!$AE$41:$AI$41</c:f>
              <c:numCache>
                <c:formatCode>#,##0</c:formatCode>
                <c:ptCount val="5"/>
                <c:pt idx="0">
                  <c:v>39634</c:v>
                </c:pt>
                <c:pt idx="1">
                  <c:v>39360</c:v>
                </c:pt>
                <c:pt idx="2">
                  <c:v>38650</c:v>
                </c:pt>
                <c:pt idx="3">
                  <c:v>37071</c:v>
                </c:pt>
                <c:pt idx="4" formatCode="General">
                  <c:v>35085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0-4E41-A9AD-A62F6AC63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26240"/>
        <c:axId val="98028160"/>
      </c:barChart>
      <c:catAx>
        <c:axId val="98026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>
                  <a:defRPr sz="900" b="0"/>
                </a:pPr>
                <a:r>
                  <a:rPr lang="en-US" sz="900" b="0"/>
                  <a:t>k</a:t>
                </a:r>
                <a:r>
                  <a:rPr lang="hr-HR" sz="900" b="0"/>
                  <a:t>raj šk. g.</a:t>
                </a:r>
                <a:endParaRPr lang="en-US" sz="900" b="0"/>
              </a:p>
            </c:rich>
          </c:tx>
          <c:layout>
            <c:manualLayout>
              <c:xMode val="edge"/>
              <c:yMode val="edge"/>
              <c:x val="0.89509486054727583"/>
              <c:y val="0.85598872584108809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98028160"/>
        <c:crosses val="autoZero"/>
        <c:auto val="1"/>
        <c:lblAlgn val="ctr"/>
        <c:lblOffset val="100"/>
        <c:noMultiLvlLbl val="0"/>
      </c:catAx>
      <c:valAx>
        <c:axId val="98028160"/>
        <c:scaling>
          <c:orientation val="minMax"/>
          <c:max val="50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hr-HR" sz="900" b="0"/>
                  <a:t>broj</a:t>
                </a:r>
                <a:r>
                  <a:rPr lang="hr-HR" sz="900" b="0" baseline="0"/>
                  <a:t> učenika</a:t>
                </a:r>
                <a:endParaRPr lang="hr-HR" sz="900" b="0"/>
              </a:p>
            </c:rich>
          </c:tx>
          <c:layout>
            <c:manualLayout>
              <c:xMode val="edge"/>
              <c:yMode val="edge"/>
              <c:x val="5.76446074011741E-3"/>
              <c:y val="0.3805467777095757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98026240"/>
        <c:crosses val="autoZero"/>
        <c:crossBetween val="between"/>
        <c:majorUnit val="1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G 5. UČENICI REDOVITIH SREDNJIH ŠKOLA KOJI SU ZAVRŠILI ŠKOLOVANJE
PREMA VRSTI ŠKOLE OD 2012./2013. DO 2016./2017. ŠK. G.</a:t>
            </a:r>
          </a:p>
        </c:rich>
      </c:tx>
      <c:layout>
        <c:manualLayout>
          <c:xMode val="edge"/>
          <c:yMode val="edge"/>
          <c:x val="0.17983355739069201"/>
          <c:y val="1.16959781224951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954806694179305"/>
          <c:y val="0.21602339181286551"/>
          <c:w val="0.80243056434665927"/>
          <c:h val="0.6147629353348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 3. i Graf 5'!$P$31</c:f>
              <c:strCache>
                <c:ptCount val="1"/>
                <c:pt idx="0">
                  <c:v>gimnazije</c:v>
                </c:pt>
              </c:strCache>
            </c:strRef>
          </c:tx>
          <c:invertIfNegative val="0"/>
          <c:cat>
            <c:strRef>
              <c:f>'Tab 3. i Graf 5'!$Q$30:$U$30</c:f>
              <c:strCache>
                <c:ptCount val="5"/>
                <c:pt idx="0">
                  <c:v>2012./2013.</c:v>
                </c:pt>
                <c:pt idx="1">
                  <c:v>2013./2014.</c:v>
                </c:pt>
                <c:pt idx="2">
                  <c:v>2014./2015.</c:v>
                </c:pt>
                <c:pt idx="3">
                  <c:v>2015./2016.</c:v>
                </c:pt>
                <c:pt idx="4">
                  <c:v>2016./2017.</c:v>
                </c:pt>
              </c:strCache>
            </c:strRef>
          </c:cat>
          <c:val>
            <c:numRef>
              <c:f>'Tab 3. i Graf 5'!$Q$31:$U$31</c:f>
              <c:numCache>
                <c:formatCode>#,##0</c:formatCode>
                <c:ptCount val="5"/>
                <c:pt idx="0">
                  <c:v>3708</c:v>
                </c:pt>
                <c:pt idx="1">
                  <c:v>3881</c:v>
                </c:pt>
                <c:pt idx="2">
                  <c:v>4002</c:v>
                </c:pt>
                <c:pt idx="3">
                  <c:v>3872</c:v>
                </c:pt>
                <c:pt idx="4" formatCode="General">
                  <c:v>3753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DE-4D55-9D93-88CEDDD4053C}"/>
            </c:ext>
          </c:extLst>
        </c:ser>
        <c:ser>
          <c:idx val="1"/>
          <c:order val="1"/>
          <c:tx>
            <c:strRef>
              <c:f>'Tab 3. i Graf 5'!$P$32</c:f>
              <c:strCache>
                <c:ptCount val="1"/>
                <c:pt idx="0">
                  <c:v>tehničke i srodne</c:v>
                </c:pt>
              </c:strCache>
            </c:strRef>
          </c:tx>
          <c:invertIfNegative val="0"/>
          <c:cat>
            <c:strRef>
              <c:f>'Tab 3. i Graf 5'!$Q$30:$U$30</c:f>
              <c:strCache>
                <c:ptCount val="5"/>
                <c:pt idx="0">
                  <c:v>2012./2013.</c:v>
                </c:pt>
                <c:pt idx="1">
                  <c:v>2013./2014.</c:v>
                </c:pt>
                <c:pt idx="2">
                  <c:v>2014./2015.</c:v>
                </c:pt>
                <c:pt idx="3">
                  <c:v>2015./2016.</c:v>
                </c:pt>
                <c:pt idx="4">
                  <c:v>2016./2017.</c:v>
                </c:pt>
              </c:strCache>
            </c:strRef>
          </c:cat>
          <c:val>
            <c:numRef>
              <c:f>'Tab 3. i Graf 5'!$Q$32:$U$32</c:f>
              <c:numCache>
                <c:formatCode>#,##0</c:formatCode>
                <c:ptCount val="5"/>
                <c:pt idx="0">
                  <c:v>3973</c:v>
                </c:pt>
                <c:pt idx="1">
                  <c:v>3521</c:v>
                </c:pt>
                <c:pt idx="2">
                  <c:v>4195</c:v>
                </c:pt>
                <c:pt idx="3">
                  <c:v>4143</c:v>
                </c:pt>
                <c:pt idx="4" formatCode="General">
                  <c:v>3983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DE-4D55-9D93-88CEDDD4053C}"/>
            </c:ext>
          </c:extLst>
        </c:ser>
        <c:ser>
          <c:idx val="2"/>
          <c:order val="2"/>
          <c:tx>
            <c:strRef>
              <c:f>'Tab 3. i Graf 5'!$P$33</c:f>
              <c:strCache>
                <c:ptCount val="1"/>
                <c:pt idx="0">
                  <c:v>industrijske i obrtničke</c:v>
                </c:pt>
              </c:strCache>
            </c:strRef>
          </c:tx>
          <c:invertIfNegative val="0"/>
          <c:cat>
            <c:strRef>
              <c:f>'Tab 3. i Graf 5'!$Q$30:$U$30</c:f>
              <c:strCache>
                <c:ptCount val="5"/>
                <c:pt idx="0">
                  <c:v>2012./2013.</c:v>
                </c:pt>
                <c:pt idx="1">
                  <c:v>2013./2014.</c:v>
                </c:pt>
                <c:pt idx="2">
                  <c:v>2014./2015.</c:v>
                </c:pt>
                <c:pt idx="3">
                  <c:v>2015./2016.</c:v>
                </c:pt>
                <c:pt idx="4">
                  <c:v>2016./2017.</c:v>
                </c:pt>
              </c:strCache>
            </c:strRef>
          </c:cat>
          <c:val>
            <c:numRef>
              <c:f>'Tab 3. i Graf 5'!$Q$33:$U$33</c:f>
              <c:numCache>
                <c:formatCode>#,##0</c:formatCode>
                <c:ptCount val="5"/>
                <c:pt idx="0">
                  <c:v>1353</c:v>
                </c:pt>
                <c:pt idx="1">
                  <c:v>1448</c:v>
                </c:pt>
                <c:pt idx="2">
                  <c:v>1370</c:v>
                </c:pt>
                <c:pt idx="3">
                  <c:v>1331</c:v>
                </c:pt>
                <c:pt idx="4" formatCode="General">
                  <c:v>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DE-4D55-9D93-88CEDDD4053C}"/>
            </c:ext>
          </c:extLst>
        </c:ser>
        <c:ser>
          <c:idx val="3"/>
          <c:order val="3"/>
          <c:tx>
            <c:strRef>
              <c:f>'Tab 3. i Graf 5'!$P$34</c:f>
              <c:strCache>
                <c:ptCount val="1"/>
                <c:pt idx="0">
                  <c:v>srednje umjetničke </c:v>
                </c:pt>
              </c:strCache>
            </c:strRef>
          </c:tx>
          <c:invertIfNegative val="0"/>
          <c:cat>
            <c:strRef>
              <c:f>'Tab 3. i Graf 5'!$Q$30:$U$30</c:f>
              <c:strCache>
                <c:ptCount val="5"/>
                <c:pt idx="0">
                  <c:v>2012./2013.</c:v>
                </c:pt>
                <c:pt idx="1">
                  <c:v>2013./2014.</c:v>
                </c:pt>
                <c:pt idx="2">
                  <c:v>2014./2015.</c:v>
                </c:pt>
                <c:pt idx="3">
                  <c:v>2015./2016.</c:v>
                </c:pt>
                <c:pt idx="4">
                  <c:v>2016./2017.</c:v>
                </c:pt>
              </c:strCache>
            </c:strRef>
          </c:cat>
          <c:val>
            <c:numRef>
              <c:f>'Tab 3. i Graf 5'!$Q$34:$U$34</c:f>
              <c:numCache>
                <c:formatCode>#,##0</c:formatCode>
                <c:ptCount val="5"/>
                <c:pt idx="0">
                  <c:v>329</c:v>
                </c:pt>
                <c:pt idx="1">
                  <c:v>307</c:v>
                </c:pt>
                <c:pt idx="2">
                  <c:v>317</c:v>
                </c:pt>
                <c:pt idx="3">
                  <c:v>322</c:v>
                </c:pt>
                <c:pt idx="4" formatCode="General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DE-4D55-9D93-88CEDDD40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951424"/>
        <c:axId val="111199360"/>
      </c:barChart>
      <c:catAx>
        <c:axId val="110951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r-HR" sz="900" b="0"/>
                  <a:t>kraj</a:t>
                </a:r>
                <a:r>
                  <a:rPr lang="hr-HR" sz="900" b="0" baseline="0"/>
                  <a:t> šk. g.</a:t>
                </a:r>
                <a:endParaRPr lang="hr-HR" sz="900" b="0"/>
              </a:p>
            </c:rich>
          </c:tx>
          <c:layout>
            <c:manualLayout>
              <c:xMode val="edge"/>
              <c:yMode val="edge"/>
              <c:x val="0.89477192360601232"/>
              <c:y val="0.8471538426117788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1119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199360"/>
        <c:scaling>
          <c:orientation val="minMax"/>
          <c:max val="5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hr-HR" sz="900" b="0"/>
                  <a:t>broj učenika</a:t>
                </a:r>
              </a:p>
            </c:rich>
          </c:tx>
          <c:layout>
            <c:manualLayout>
              <c:xMode val="edge"/>
              <c:yMode val="edge"/>
              <c:x val="3.0010718113612004E-2"/>
              <c:y val="0.1179757793433715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10951424"/>
        <c:crosses val="autoZero"/>
        <c:crossBetween val="between"/>
        <c:majorUnit val="1000"/>
      </c:valAx>
    </c:plotArea>
    <c:legend>
      <c:legendPos val="r"/>
      <c:layout>
        <c:manualLayout>
          <c:xMode val="edge"/>
          <c:yMode val="edge"/>
          <c:x val="8.9529662450730255E-2"/>
          <c:y val="0.9286733895105217"/>
          <c:w val="0.79348240006584547"/>
          <c:h val="6.8227962732728589E-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38100</xdr:rowOff>
    </xdr:from>
    <xdr:to>
      <xdr:col>8</xdr:col>
      <xdr:colOff>7620</xdr:colOff>
      <xdr:row>15</xdr:row>
      <xdr:rowOff>22860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47626</xdr:colOff>
      <xdr:row>30</xdr:row>
      <xdr:rowOff>9526</xdr:rowOff>
    </xdr:from>
    <xdr:to>
      <xdr:col>17</xdr:col>
      <xdr:colOff>180976</xdr:colOff>
      <xdr:row>46</xdr:row>
      <xdr:rowOff>9526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781050</xdr:colOff>
      <xdr:row>31</xdr:row>
      <xdr:rowOff>180975</xdr:rowOff>
    </xdr:from>
    <xdr:to>
      <xdr:col>12</xdr:col>
      <xdr:colOff>66675</xdr:colOff>
      <xdr:row>46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605790</xdr:colOff>
      <xdr:row>28</xdr:row>
      <xdr:rowOff>17145</xdr:rowOff>
    </xdr:from>
    <xdr:to>
      <xdr:col>24</xdr:col>
      <xdr:colOff>137160</xdr:colOff>
      <xdr:row>45</xdr:row>
      <xdr:rowOff>131445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30</xdr:row>
      <xdr:rowOff>0</xdr:rowOff>
    </xdr:from>
    <xdr:to>
      <xdr:col>11</xdr:col>
      <xdr:colOff>47625</xdr:colOff>
      <xdr:row>45</xdr:row>
      <xdr:rowOff>180975</xdr:rowOff>
    </xdr:to>
    <xdr:graphicFrame macro="">
      <xdr:nvGraphicFramePr>
        <xdr:cNvPr id="6146" name="Chart 1026">
          <a:extLst>
            <a:ext uri="{FF2B5EF4-FFF2-40B4-BE49-F238E27FC236}">
              <a16:creationId xmlns:a16="http://schemas.microsoft.com/office/drawing/2014/main" id="{00000000-0008-0000-0600-00000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GridLines="0" tabSelected="1" zoomScale="102" zoomScaleNormal="102" workbookViewId="0">
      <selection activeCell="J4" sqref="J4"/>
    </sheetView>
  </sheetViews>
  <sheetFormatPr defaultColWidth="9.77734375" defaultRowHeight="15" x14ac:dyDescent="0.25"/>
  <cols>
    <col min="1" max="2" width="2.33203125" style="1" customWidth="1"/>
    <col min="3" max="3" width="17.109375" style="1" customWidth="1"/>
    <col min="4" max="4" width="9.5546875" style="1" customWidth="1"/>
    <col min="5" max="5" width="9.88671875" style="1" customWidth="1"/>
    <col min="6" max="6" width="10.5546875" style="1" customWidth="1"/>
    <col min="7" max="7" width="10.44140625" style="1" customWidth="1"/>
    <col min="8" max="8" width="9.109375" style="1" customWidth="1"/>
    <col min="9" max="9" width="9.77734375" style="11"/>
    <col min="10" max="10" width="16.5546875" style="1" customWidth="1"/>
    <col min="11" max="12" width="9.77734375" style="1"/>
    <col min="13" max="13" width="7.77734375" style="1" customWidth="1"/>
    <col min="14" max="16384" width="9.77734375" style="1"/>
  </cols>
  <sheetData>
    <row r="1" spans="1:10" ht="23.25" customHeight="1" x14ac:dyDescent="0.35">
      <c r="A1" s="185" t="s">
        <v>68</v>
      </c>
      <c r="B1" s="185"/>
      <c r="C1" s="185"/>
      <c r="D1" s="185"/>
      <c r="E1" s="185"/>
      <c r="F1" s="185"/>
      <c r="G1" s="185"/>
      <c r="H1" s="185"/>
    </row>
    <row r="2" spans="1:10" ht="18.75" customHeight="1" x14ac:dyDescent="0.3">
      <c r="A2" s="188" t="s">
        <v>115</v>
      </c>
      <c r="B2" s="188"/>
      <c r="C2" s="188"/>
      <c r="D2" s="188"/>
      <c r="E2" s="188"/>
      <c r="F2" s="188"/>
      <c r="G2" s="188"/>
      <c r="H2" s="188"/>
    </row>
    <row r="3" spans="1:10" ht="30.75" customHeight="1" x14ac:dyDescent="0.25">
      <c r="A3" s="79"/>
      <c r="B3" s="79"/>
      <c r="C3" s="79"/>
      <c r="D3" s="79"/>
      <c r="E3" s="79"/>
      <c r="F3" s="79"/>
      <c r="G3" s="79"/>
      <c r="H3" s="79"/>
    </row>
    <row r="4" spans="1:10" ht="27.75" customHeight="1" thickBot="1" x14ac:dyDescent="0.3">
      <c r="A4" s="189" t="s">
        <v>116</v>
      </c>
      <c r="B4" s="189"/>
      <c r="C4" s="189"/>
      <c r="D4" s="189"/>
      <c r="E4" s="189"/>
      <c r="F4" s="189"/>
      <c r="G4" s="189"/>
      <c r="H4" s="189"/>
    </row>
    <row r="5" spans="1:10" ht="18" customHeight="1" x14ac:dyDescent="0.25">
      <c r="C5" s="32"/>
      <c r="D5" s="190" t="s">
        <v>4</v>
      </c>
      <c r="E5" s="192" t="s">
        <v>49</v>
      </c>
      <c r="F5" s="194" t="s">
        <v>5</v>
      </c>
      <c r="G5" s="195"/>
      <c r="H5" s="196" t="s">
        <v>3</v>
      </c>
    </row>
    <row r="6" spans="1:10" ht="15" customHeight="1" x14ac:dyDescent="0.25">
      <c r="C6" s="3"/>
      <c r="D6" s="191"/>
      <c r="E6" s="193"/>
      <c r="F6" s="86" t="s">
        <v>1</v>
      </c>
      <c r="G6" s="87" t="s">
        <v>6</v>
      </c>
      <c r="H6" s="194"/>
    </row>
    <row r="7" spans="1:10" ht="27" customHeight="1" x14ac:dyDescent="0.25">
      <c r="A7" s="4" t="s">
        <v>74</v>
      </c>
      <c r="B7" s="5"/>
      <c r="C7" s="5"/>
      <c r="D7" s="5"/>
      <c r="E7" s="5"/>
      <c r="F7" s="5"/>
      <c r="G7" s="5"/>
    </row>
    <row r="8" spans="1:10" ht="18" customHeight="1" x14ac:dyDescent="0.25">
      <c r="C8" s="6" t="s">
        <v>52</v>
      </c>
      <c r="D8" s="96">
        <v>110</v>
      </c>
      <c r="E8" s="154">
        <v>1555</v>
      </c>
      <c r="F8" s="96">
        <v>39981</v>
      </c>
      <c r="G8" s="154">
        <v>20337</v>
      </c>
      <c r="H8" s="97">
        <v>4432</v>
      </c>
    </row>
    <row r="9" spans="1:10" ht="15" customHeight="1" x14ac:dyDescent="0.25">
      <c r="C9" s="6" t="s">
        <v>59</v>
      </c>
      <c r="D9" s="96">
        <v>112</v>
      </c>
      <c r="E9" s="154">
        <v>1570</v>
      </c>
      <c r="F9" s="96">
        <v>39243</v>
      </c>
      <c r="G9" s="154">
        <v>19956</v>
      </c>
      <c r="H9" s="97">
        <v>4510</v>
      </c>
    </row>
    <row r="10" spans="1:10" ht="15" customHeight="1" x14ac:dyDescent="0.25">
      <c r="C10" s="6" t="s">
        <v>63</v>
      </c>
      <c r="D10" s="96">
        <v>108</v>
      </c>
      <c r="E10" s="154">
        <v>1564</v>
      </c>
      <c r="F10" s="96">
        <v>37652</v>
      </c>
      <c r="G10" s="154">
        <v>19196</v>
      </c>
      <c r="H10" s="97">
        <v>4510</v>
      </c>
      <c r="J10" s="11"/>
    </row>
    <row r="11" spans="1:10" ht="15" customHeight="1" x14ac:dyDescent="0.25">
      <c r="C11" s="6" t="s">
        <v>114</v>
      </c>
      <c r="D11" s="96">
        <f>SUM(D16+D21)</f>
        <v>108</v>
      </c>
      <c r="E11" s="96">
        <f>SUM(E16+E21)</f>
        <v>1552</v>
      </c>
      <c r="F11" s="96">
        <f>SUM(F16+F21)</f>
        <v>36350</v>
      </c>
      <c r="G11" s="96">
        <f>SUM(G16+G21)</f>
        <v>18516</v>
      </c>
      <c r="H11" s="97">
        <f>SUM(H16+H21)</f>
        <v>4553</v>
      </c>
      <c r="J11" s="11"/>
    </row>
    <row r="12" spans="1:10" ht="19.5" customHeight="1" x14ac:dyDescent="0.25">
      <c r="B12" s="22" t="s">
        <v>8</v>
      </c>
      <c r="C12" s="22"/>
      <c r="D12" s="99"/>
      <c r="E12" s="99"/>
      <c r="F12" s="99"/>
      <c r="G12" s="99"/>
      <c r="H12" s="99"/>
    </row>
    <row r="13" spans="1:10" ht="18" customHeight="1" x14ac:dyDescent="0.25">
      <c r="C13" s="6" t="s">
        <v>52</v>
      </c>
      <c r="D13" s="96">
        <v>105</v>
      </c>
      <c r="E13" s="154">
        <v>1473</v>
      </c>
      <c r="F13" s="96">
        <v>39360</v>
      </c>
      <c r="G13" s="96">
        <v>20049</v>
      </c>
      <c r="H13" s="155">
        <v>4318</v>
      </c>
    </row>
    <row r="14" spans="1:10" ht="15" customHeight="1" x14ac:dyDescent="0.25">
      <c r="C14" s="6" t="s">
        <v>58</v>
      </c>
      <c r="D14" s="96">
        <v>107</v>
      </c>
      <c r="E14" s="154">
        <v>1492</v>
      </c>
      <c r="F14" s="96">
        <v>38650</v>
      </c>
      <c r="G14" s="154">
        <v>19674</v>
      </c>
      <c r="H14" s="155">
        <v>4403</v>
      </c>
    </row>
    <row r="15" spans="1:10" ht="15" customHeight="1" x14ac:dyDescent="0.25">
      <c r="C15" s="6" t="s">
        <v>63</v>
      </c>
      <c r="D15" s="96">
        <v>103</v>
      </c>
      <c r="E15" s="154">
        <v>1481</v>
      </c>
      <c r="F15" s="96">
        <v>37071</v>
      </c>
      <c r="G15" s="154">
        <v>18924</v>
      </c>
      <c r="H15" s="155">
        <v>4397</v>
      </c>
    </row>
    <row r="16" spans="1:10" ht="15" customHeight="1" x14ac:dyDescent="0.25">
      <c r="C16" s="6" t="s">
        <v>114</v>
      </c>
      <c r="D16" s="96">
        <v>103</v>
      </c>
      <c r="E16" s="98">
        <v>1467</v>
      </c>
      <c r="F16" s="96">
        <v>35808</v>
      </c>
      <c r="G16" s="98">
        <v>18276</v>
      </c>
      <c r="H16" s="155">
        <v>4442</v>
      </c>
    </row>
    <row r="17" spans="1:13" ht="19.5" customHeight="1" x14ac:dyDescent="0.25">
      <c r="B17" s="90" t="s">
        <v>11</v>
      </c>
      <c r="C17" s="90"/>
      <c r="D17" s="100"/>
      <c r="E17" s="100"/>
      <c r="F17" s="100"/>
      <c r="G17" s="100"/>
      <c r="H17" s="100"/>
    </row>
    <row r="18" spans="1:13" ht="18" customHeight="1" x14ac:dyDescent="0.25">
      <c r="C18" s="6" t="s">
        <v>52</v>
      </c>
      <c r="D18" s="96">
        <v>5</v>
      </c>
      <c r="E18" s="154">
        <v>82</v>
      </c>
      <c r="F18" s="96">
        <v>621</v>
      </c>
      <c r="G18" s="154">
        <v>288</v>
      </c>
      <c r="H18" s="155">
        <v>114</v>
      </c>
    </row>
    <row r="19" spans="1:13" ht="15" customHeight="1" x14ac:dyDescent="0.25">
      <c r="C19" s="6" t="s">
        <v>58</v>
      </c>
      <c r="D19" s="96">
        <v>5</v>
      </c>
      <c r="E19" s="154">
        <v>78</v>
      </c>
      <c r="F19" s="96">
        <v>593</v>
      </c>
      <c r="G19" s="154">
        <v>282</v>
      </c>
      <c r="H19" s="155">
        <v>107</v>
      </c>
    </row>
    <row r="20" spans="1:13" ht="15" customHeight="1" x14ac:dyDescent="0.25">
      <c r="C20" s="6" t="s">
        <v>63</v>
      </c>
      <c r="D20" s="96">
        <v>5</v>
      </c>
      <c r="E20" s="154">
        <v>83</v>
      </c>
      <c r="F20" s="96">
        <v>581</v>
      </c>
      <c r="G20" s="154">
        <v>272</v>
      </c>
      <c r="H20" s="155">
        <v>113</v>
      </c>
    </row>
    <row r="21" spans="1:13" ht="15" customHeight="1" x14ac:dyDescent="0.25">
      <c r="C21" s="6" t="s">
        <v>114</v>
      </c>
      <c r="D21" s="96">
        <v>5</v>
      </c>
      <c r="E21" s="98">
        <v>85</v>
      </c>
      <c r="F21" s="96">
        <v>542</v>
      </c>
      <c r="G21" s="98">
        <v>240</v>
      </c>
      <c r="H21" s="155">
        <v>111</v>
      </c>
    </row>
    <row r="22" spans="1:13" ht="27" customHeight="1" x14ac:dyDescent="0.25">
      <c r="A22" s="165" t="s">
        <v>75</v>
      </c>
      <c r="B22" s="8"/>
      <c r="C22" s="8"/>
      <c r="D22" s="101"/>
      <c r="E22" s="101"/>
      <c r="F22" s="101"/>
      <c r="G22" s="101"/>
      <c r="H22" s="102"/>
    </row>
    <row r="23" spans="1:13" ht="19.5" customHeight="1" x14ac:dyDescent="0.25">
      <c r="B23" s="22" t="s">
        <v>69</v>
      </c>
      <c r="C23" s="22"/>
      <c r="D23" s="99"/>
      <c r="E23" s="99"/>
      <c r="F23" s="99"/>
      <c r="G23" s="99"/>
      <c r="H23" s="99"/>
    </row>
    <row r="24" spans="1:13" ht="18" customHeight="1" x14ac:dyDescent="0.25">
      <c r="C24" s="6" t="s">
        <v>52</v>
      </c>
      <c r="D24" s="96">
        <v>11</v>
      </c>
      <c r="E24" s="154">
        <v>84</v>
      </c>
      <c r="F24" s="96">
        <v>2191</v>
      </c>
      <c r="G24" s="154">
        <v>952</v>
      </c>
      <c r="H24" s="155">
        <v>300</v>
      </c>
      <c r="K24" s="78"/>
      <c r="L24" s="186"/>
      <c r="M24" s="187"/>
    </row>
    <row r="25" spans="1:13" ht="15" customHeight="1" x14ac:dyDescent="0.25">
      <c r="C25" s="78" t="s">
        <v>58</v>
      </c>
      <c r="D25" s="103">
        <v>12</v>
      </c>
      <c r="E25" s="102">
        <v>88</v>
      </c>
      <c r="F25" s="104">
        <v>1970</v>
      </c>
      <c r="G25" s="105">
        <v>858</v>
      </c>
      <c r="H25" s="106">
        <v>416</v>
      </c>
      <c r="L25" s="186"/>
      <c r="M25" s="187"/>
    </row>
    <row r="26" spans="1:13" ht="15" customHeight="1" x14ac:dyDescent="0.25">
      <c r="C26" s="78" t="s">
        <v>63</v>
      </c>
      <c r="D26" s="103">
        <v>12</v>
      </c>
      <c r="E26" s="156">
        <v>132</v>
      </c>
      <c r="F26" s="104">
        <v>2027</v>
      </c>
      <c r="G26" s="157">
        <v>1002</v>
      </c>
      <c r="H26" s="106">
        <v>321</v>
      </c>
      <c r="K26" s="9"/>
      <c r="L26" s="9"/>
    </row>
    <row r="27" spans="1:13" ht="15" customHeight="1" x14ac:dyDescent="0.25">
      <c r="C27" s="6" t="s">
        <v>114</v>
      </c>
      <c r="D27" s="103">
        <v>12</v>
      </c>
      <c r="E27" s="152">
        <v>134</v>
      </c>
      <c r="F27" s="104">
        <v>1805</v>
      </c>
      <c r="G27" s="153">
        <v>906</v>
      </c>
      <c r="H27" s="106">
        <v>342</v>
      </c>
      <c r="K27" s="9"/>
      <c r="L27" s="9"/>
    </row>
    <row r="28" spans="1:13" ht="24.75" customHeight="1" x14ac:dyDescent="0.25">
      <c r="A28" s="38" t="s">
        <v>70</v>
      </c>
      <c r="K28" s="9"/>
      <c r="L28" s="9"/>
    </row>
    <row r="29" spans="1:13" x14ac:dyDescent="0.25">
      <c r="K29" s="9"/>
      <c r="L29" s="9"/>
    </row>
    <row r="30" spans="1:13" x14ac:dyDescent="0.25">
      <c r="K30" s="9"/>
      <c r="L30" s="9"/>
    </row>
    <row r="31" spans="1:13" x14ac:dyDescent="0.25">
      <c r="L31" s="9"/>
    </row>
  </sheetData>
  <mergeCells count="9">
    <mergeCell ref="A1:H1"/>
    <mergeCell ref="L24:L25"/>
    <mergeCell ref="M24:M25"/>
    <mergeCell ref="A2:H2"/>
    <mergeCell ref="A4:H4"/>
    <mergeCell ref="D5:D6"/>
    <mergeCell ref="E5:E6"/>
    <mergeCell ref="F5:G5"/>
    <mergeCell ref="H5:H6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R33"/>
  <sheetViews>
    <sheetView showGridLines="0" workbookViewId="0">
      <selection activeCell="S6" sqref="S6"/>
    </sheetView>
  </sheetViews>
  <sheetFormatPr defaultColWidth="9.77734375" defaultRowHeight="15" x14ac:dyDescent="0.25"/>
  <cols>
    <col min="1" max="2" width="1.33203125" style="1" customWidth="1"/>
    <col min="3" max="3" width="2.33203125" style="1" customWidth="1"/>
    <col min="4" max="4" width="2.44140625" style="1" customWidth="1"/>
    <col min="5" max="5" width="28.6640625" style="1" customWidth="1"/>
    <col min="6" max="6" width="4.88671875" style="1" customWidth="1"/>
    <col min="7" max="7" width="0.88671875" style="1" customWidth="1"/>
    <col min="8" max="8" width="6.33203125" style="1" customWidth="1"/>
    <col min="9" max="9" width="0.88671875" style="1" customWidth="1"/>
    <col min="10" max="10" width="6.33203125" style="1" customWidth="1"/>
    <col min="11" max="11" width="0.88671875" style="1" customWidth="1"/>
    <col min="12" max="12" width="6.33203125" style="1" customWidth="1"/>
    <col min="13" max="13" width="0.88671875" style="1" customWidth="1"/>
    <col min="14" max="14" width="6.33203125" style="1" customWidth="1"/>
    <col min="15" max="15" width="0.88671875" style="1" customWidth="1"/>
    <col min="16" max="16" width="6.6640625" style="1" customWidth="1"/>
    <col min="17" max="17" width="0.88671875" style="1" customWidth="1"/>
    <col min="18" max="16384" width="9.77734375" style="1"/>
  </cols>
  <sheetData>
    <row r="1" spans="1:18" ht="14.25" customHeight="1" x14ac:dyDescent="0.25">
      <c r="A1" s="10" t="s">
        <v>71</v>
      </c>
      <c r="B1" s="10"/>
      <c r="C1" s="10"/>
      <c r="Q1" s="11"/>
    </row>
    <row r="2" spans="1:18" ht="27.75" customHeight="1" thickBot="1" x14ac:dyDescent="0.3">
      <c r="A2" s="88"/>
      <c r="B2" s="10"/>
      <c r="C2" s="91" t="s">
        <v>117</v>
      </c>
      <c r="Q2" s="11"/>
    </row>
    <row r="3" spans="1:18" ht="31.5" customHeight="1" x14ac:dyDescent="0.25">
      <c r="A3" s="12"/>
      <c r="B3" s="12"/>
      <c r="C3" s="12"/>
      <c r="D3" s="2"/>
      <c r="E3" s="2"/>
      <c r="F3" s="197" t="s">
        <v>4</v>
      </c>
      <c r="G3" s="198"/>
      <c r="H3" s="199" t="s">
        <v>0</v>
      </c>
      <c r="I3" s="200"/>
      <c r="J3" s="207" t="s">
        <v>5</v>
      </c>
      <c r="K3" s="208"/>
      <c r="L3" s="208"/>
      <c r="M3" s="209"/>
      <c r="N3" s="199" t="s">
        <v>7</v>
      </c>
      <c r="O3" s="200"/>
      <c r="P3" s="197" t="s">
        <v>3</v>
      </c>
      <c r="Q3" s="198"/>
    </row>
    <row r="4" spans="1:18" ht="27" customHeight="1" x14ac:dyDescent="0.25">
      <c r="A4" s="3"/>
      <c r="B4" s="3"/>
      <c r="C4" s="3"/>
      <c r="D4" s="3"/>
      <c r="E4" s="3"/>
      <c r="F4" s="194"/>
      <c r="G4" s="195"/>
      <c r="H4" s="201"/>
      <c r="I4" s="193"/>
      <c r="J4" s="203" t="s">
        <v>1</v>
      </c>
      <c r="K4" s="204"/>
      <c r="L4" s="205" t="s">
        <v>6</v>
      </c>
      <c r="M4" s="206"/>
      <c r="N4" s="201"/>
      <c r="O4" s="193"/>
      <c r="P4" s="194"/>
      <c r="Q4" s="195"/>
    </row>
    <row r="5" spans="1:18" ht="27" customHeight="1" x14ac:dyDescent="0.25">
      <c r="A5" s="165" t="s">
        <v>74</v>
      </c>
      <c r="B5" s="165"/>
      <c r="C5" s="165"/>
      <c r="D5" s="13"/>
      <c r="E5" s="84"/>
      <c r="F5" s="28">
        <f>SUM(F6,F25)</f>
        <v>108</v>
      </c>
      <c r="G5" s="29"/>
      <c r="H5" s="28">
        <f>SUM(H6,H25)</f>
        <v>1552</v>
      </c>
      <c r="I5" s="29"/>
      <c r="J5" s="28">
        <f>SUM(J6,J25)</f>
        <v>36350</v>
      </c>
      <c r="K5" s="29"/>
      <c r="L5" s="28">
        <f>SUM(L6,L25)</f>
        <v>18516</v>
      </c>
      <c r="M5" s="29"/>
      <c r="N5" s="28">
        <f>SUM(N6,N25)</f>
        <v>9525</v>
      </c>
      <c r="O5" s="29"/>
      <c r="P5" s="28">
        <f>SUM(P6,P25)</f>
        <v>4553</v>
      </c>
      <c r="Q5" s="15"/>
    </row>
    <row r="6" spans="1:18" ht="24.75" customHeight="1" x14ac:dyDescent="0.25">
      <c r="A6" s="17"/>
      <c r="B6" s="22" t="s">
        <v>8</v>
      </c>
      <c r="C6" s="17"/>
      <c r="D6" s="18"/>
      <c r="E6" s="18"/>
      <c r="F6" s="19">
        <f>SUM(F7,F11,F14,F17)</f>
        <v>103</v>
      </c>
      <c r="G6" s="20"/>
      <c r="H6" s="19">
        <f>SUM(H7,H11,H14,H17)</f>
        <v>1467</v>
      </c>
      <c r="I6" s="21"/>
      <c r="J6" s="19">
        <f>SUM(J7,J11,J14,J17)</f>
        <v>35808</v>
      </c>
      <c r="K6" s="21"/>
      <c r="L6" s="19">
        <f>SUM(L7,L11,L14,L17)</f>
        <v>18276</v>
      </c>
      <c r="M6" s="21"/>
      <c r="N6" s="19">
        <f>SUM(N7,N11,N14,N17)</f>
        <v>9370</v>
      </c>
      <c r="O6" s="21"/>
      <c r="P6" s="19">
        <f>SUM(P7,P11,P14,P17)</f>
        <v>4442</v>
      </c>
      <c r="Q6" s="7"/>
    </row>
    <row r="7" spans="1:18" ht="21" customHeight="1" x14ac:dyDescent="0.25">
      <c r="A7" s="22"/>
      <c r="B7" s="22"/>
      <c r="C7" s="22" t="s">
        <v>2</v>
      </c>
      <c r="D7" s="23"/>
      <c r="E7" s="23"/>
      <c r="F7" s="19">
        <f>SUM(F8:F10)</f>
        <v>38</v>
      </c>
      <c r="G7" s="20"/>
      <c r="H7" s="19">
        <f>SUM(H8:H10)</f>
        <v>582</v>
      </c>
      <c r="I7" s="21"/>
      <c r="J7" s="19">
        <f>SUM(J8:J10)</f>
        <v>14649</v>
      </c>
      <c r="K7" s="21"/>
      <c r="L7" s="19">
        <f>SUM(L8:L10)</f>
        <v>8618</v>
      </c>
      <c r="M7" s="21"/>
      <c r="N7" s="19">
        <f>SUM(N8:N10)</f>
        <v>3753</v>
      </c>
      <c r="O7" s="21"/>
      <c r="P7" s="19">
        <f>SUM(P8:P10)</f>
        <v>1481</v>
      </c>
      <c r="Q7" s="7"/>
    </row>
    <row r="8" spans="1:18" ht="15" customHeight="1" x14ac:dyDescent="0.25">
      <c r="A8" s="22"/>
      <c r="B8" s="22"/>
      <c r="C8" s="22"/>
      <c r="D8" s="23" t="s">
        <v>76</v>
      </c>
      <c r="E8" s="23"/>
      <c r="F8" s="19">
        <v>23</v>
      </c>
      <c r="G8" s="20"/>
      <c r="H8" s="19">
        <v>491</v>
      </c>
      <c r="I8" s="21"/>
      <c r="J8" s="19">
        <v>12946</v>
      </c>
      <c r="K8" s="21"/>
      <c r="L8" s="19">
        <v>7658</v>
      </c>
      <c r="M8" s="21"/>
      <c r="N8" s="19">
        <v>3325</v>
      </c>
      <c r="O8" s="21"/>
      <c r="P8" s="19">
        <v>1144</v>
      </c>
      <c r="Q8" s="7"/>
    </row>
    <row r="9" spans="1:18" ht="15" customHeight="1" x14ac:dyDescent="0.25">
      <c r="A9" s="22"/>
      <c r="B9" s="22"/>
      <c r="C9" s="22"/>
      <c r="D9" s="23" t="s">
        <v>77</v>
      </c>
      <c r="E9" s="23"/>
      <c r="F9" s="19">
        <v>11</v>
      </c>
      <c r="G9" s="20"/>
      <c r="H9" s="19">
        <v>55</v>
      </c>
      <c r="I9" s="21"/>
      <c r="J9" s="19">
        <v>838</v>
      </c>
      <c r="K9" s="21"/>
      <c r="L9" s="19">
        <v>377</v>
      </c>
      <c r="M9" s="21"/>
      <c r="N9" s="19">
        <v>209</v>
      </c>
      <c r="O9" s="21"/>
      <c r="P9" s="19">
        <v>239</v>
      </c>
      <c r="Q9" s="7"/>
    </row>
    <row r="10" spans="1:18" ht="15" customHeight="1" x14ac:dyDescent="0.25">
      <c r="A10" s="22"/>
      <c r="B10" s="22"/>
      <c r="C10" s="22"/>
      <c r="D10" s="23" t="s">
        <v>78</v>
      </c>
      <c r="E10" s="23"/>
      <c r="F10" s="19">
        <v>4</v>
      </c>
      <c r="G10" s="20"/>
      <c r="H10" s="19">
        <v>36</v>
      </c>
      <c r="I10" s="21"/>
      <c r="J10" s="19">
        <v>865</v>
      </c>
      <c r="K10" s="21"/>
      <c r="L10" s="19">
        <v>583</v>
      </c>
      <c r="M10" s="21"/>
      <c r="N10" s="19">
        <v>219</v>
      </c>
      <c r="O10" s="21"/>
      <c r="P10" s="19">
        <v>98</v>
      </c>
      <c r="Q10" s="7"/>
    </row>
    <row r="11" spans="1:18" ht="21" customHeight="1" x14ac:dyDescent="0.25">
      <c r="A11" s="22"/>
      <c r="B11" s="22"/>
      <c r="C11" s="22" t="s">
        <v>9</v>
      </c>
      <c r="D11" s="23"/>
      <c r="E11" s="23"/>
      <c r="F11" s="19">
        <f>SUM(F12:F13)</f>
        <v>36</v>
      </c>
      <c r="G11" s="20"/>
      <c r="H11" s="19">
        <f>SUM(H12:H13)</f>
        <v>656</v>
      </c>
      <c r="I11" s="21"/>
      <c r="J11" s="19">
        <f>SUM(J12:J13)</f>
        <v>15480</v>
      </c>
      <c r="K11" s="21"/>
      <c r="L11" s="19">
        <f>SUM(L12:L13)</f>
        <v>7105</v>
      </c>
      <c r="M11" s="21"/>
      <c r="N11" s="19">
        <f>SUM(N12:N13)</f>
        <v>3983</v>
      </c>
      <c r="O11" s="21"/>
      <c r="P11" s="19">
        <f>SUM(P12:P13)</f>
        <v>1840</v>
      </c>
      <c r="Q11" s="7"/>
      <c r="R11" s="30"/>
    </row>
    <row r="12" spans="1:18" ht="15" customHeight="1" x14ac:dyDescent="0.25">
      <c r="A12" s="22"/>
      <c r="B12" s="22"/>
      <c r="C12" s="22"/>
      <c r="D12" s="23" t="s">
        <v>76</v>
      </c>
      <c r="E12" s="23"/>
      <c r="F12" s="19">
        <v>30</v>
      </c>
      <c r="G12" s="20"/>
      <c r="H12" s="19">
        <v>622</v>
      </c>
      <c r="I12" s="21"/>
      <c r="J12" s="19">
        <v>15099</v>
      </c>
      <c r="K12" s="21"/>
      <c r="L12" s="19">
        <v>6974</v>
      </c>
      <c r="M12" s="21"/>
      <c r="N12" s="19">
        <v>3885</v>
      </c>
      <c r="O12" s="21"/>
      <c r="P12" s="19">
        <v>1726</v>
      </c>
      <c r="Q12" s="7"/>
    </row>
    <row r="13" spans="1:18" ht="15" customHeight="1" x14ac:dyDescent="0.25">
      <c r="A13" s="22"/>
      <c r="B13" s="22"/>
      <c r="C13" s="22"/>
      <c r="D13" s="23" t="s">
        <v>77</v>
      </c>
      <c r="E13" s="23"/>
      <c r="F13" s="19">
        <v>6</v>
      </c>
      <c r="G13" s="20"/>
      <c r="H13" s="19">
        <v>34</v>
      </c>
      <c r="I13" s="21"/>
      <c r="J13" s="19">
        <v>381</v>
      </c>
      <c r="K13" s="21"/>
      <c r="L13" s="19">
        <v>131</v>
      </c>
      <c r="M13" s="21"/>
      <c r="N13" s="19">
        <v>98</v>
      </c>
      <c r="O13" s="21"/>
      <c r="P13" s="19">
        <v>114</v>
      </c>
      <c r="Q13" s="7"/>
    </row>
    <row r="14" spans="1:18" ht="21" customHeight="1" x14ac:dyDescent="0.25">
      <c r="A14" s="22"/>
      <c r="B14" s="22"/>
      <c r="C14" s="22" t="s">
        <v>10</v>
      </c>
      <c r="D14" s="23"/>
      <c r="E14" s="23"/>
      <c r="F14" s="19">
        <f>SUM(F15:F16)</f>
        <v>15</v>
      </c>
      <c r="G14" s="20"/>
      <c r="H14" s="19">
        <f>SUM(H15:H16)</f>
        <v>204</v>
      </c>
      <c r="I14" s="21"/>
      <c r="J14" s="19">
        <f>SUM(J15:J16)</f>
        <v>4156</v>
      </c>
      <c r="K14" s="21"/>
      <c r="L14" s="19">
        <f>SUM(L15:L16)</f>
        <v>1466</v>
      </c>
      <c r="M14" s="21"/>
      <c r="N14" s="19">
        <f>SUM(N15:N16)</f>
        <v>1326</v>
      </c>
      <c r="O14" s="21"/>
      <c r="P14" s="19">
        <f>SUM(P15:P16)</f>
        <v>589</v>
      </c>
      <c r="Q14" s="7"/>
    </row>
    <row r="15" spans="1:18" ht="15" customHeight="1" x14ac:dyDescent="0.25">
      <c r="A15" s="22"/>
      <c r="B15" s="22"/>
      <c r="C15" s="22"/>
      <c r="D15" s="23" t="s">
        <v>76</v>
      </c>
      <c r="E15" s="23"/>
      <c r="F15" s="19">
        <v>14</v>
      </c>
      <c r="G15" s="20"/>
      <c r="H15" s="19">
        <v>202</v>
      </c>
      <c r="I15" s="21"/>
      <c r="J15" s="19">
        <v>4148</v>
      </c>
      <c r="K15" s="21"/>
      <c r="L15" s="19">
        <v>1466</v>
      </c>
      <c r="M15" s="21"/>
      <c r="N15" s="19">
        <v>1323</v>
      </c>
      <c r="O15" s="21"/>
      <c r="P15" s="19">
        <v>577</v>
      </c>
      <c r="Q15" s="7"/>
    </row>
    <row r="16" spans="1:18" ht="15" customHeight="1" x14ac:dyDescent="0.25">
      <c r="A16" s="22"/>
      <c r="B16" s="22"/>
      <c r="C16" s="22"/>
      <c r="D16" s="23" t="s">
        <v>77</v>
      </c>
      <c r="E16" s="23"/>
      <c r="F16" s="19">
        <v>1</v>
      </c>
      <c r="G16" s="20"/>
      <c r="H16" s="19">
        <v>2</v>
      </c>
      <c r="I16" s="21"/>
      <c r="J16" s="19">
        <v>8</v>
      </c>
      <c r="K16" s="21"/>
      <c r="L16" s="19" t="s">
        <v>41</v>
      </c>
      <c r="M16" s="21"/>
      <c r="N16" s="19">
        <v>3</v>
      </c>
      <c r="O16" s="21"/>
      <c r="P16" s="19">
        <v>12</v>
      </c>
      <c r="Q16" s="7"/>
    </row>
    <row r="17" spans="1:17" ht="21" customHeight="1" x14ac:dyDescent="0.25">
      <c r="A17" s="22"/>
      <c r="B17" s="22"/>
      <c r="C17" s="22" t="s">
        <v>62</v>
      </c>
      <c r="D17" s="23"/>
      <c r="E17" s="23"/>
      <c r="F17" s="19">
        <f>SUM(F18,F21,F23)</f>
        <v>14</v>
      </c>
      <c r="G17" s="20"/>
      <c r="H17" s="19">
        <f>SUM(H18,H21,H23)</f>
        <v>25</v>
      </c>
      <c r="I17" s="21"/>
      <c r="J17" s="19">
        <f>SUM(J18,J21,J23)</f>
        <v>1523</v>
      </c>
      <c r="K17" s="21"/>
      <c r="L17" s="19">
        <f>SUM(L18,L21,L23)</f>
        <v>1087</v>
      </c>
      <c r="M17" s="21"/>
      <c r="N17" s="19">
        <f>SUM(N18,N21,N23)</f>
        <v>308</v>
      </c>
      <c r="O17" s="21"/>
      <c r="P17" s="19">
        <f>SUM(P18,P21,P23)</f>
        <v>532</v>
      </c>
      <c r="Q17" s="7"/>
    </row>
    <row r="18" spans="1:17" ht="16.5" customHeight="1" x14ac:dyDescent="0.25">
      <c r="A18" s="22"/>
      <c r="B18" s="22"/>
      <c r="C18" s="22"/>
      <c r="D18" s="23" t="s">
        <v>79</v>
      </c>
      <c r="E18" s="23"/>
      <c r="F18" s="19">
        <f>SUM(F19:F20)</f>
        <v>9</v>
      </c>
      <c r="G18" s="20"/>
      <c r="H18" s="19" t="s">
        <v>41</v>
      </c>
      <c r="I18" s="21"/>
      <c r="J18" s="19">
        <f>SUM(J19:J20)</f>
        <v>699</v>
      </c>
      <c r="K18" s="20">
        <f t="shared" ref="K18:M18" si="0">K19+K20</f>
        <v>0</v>
      </c>
      <c r="L18" s="19">
        <f>SUM(L19:L20)</f>
        <v>428</v>
      </c>
      <c r="M18" s="20">
        <f t="shared" si="0"/>
        <v>0</v>
      </c>
      <c r="N18" s="19">
        <f>SUM(N19:N20)</f>
        <v>100</v>
      </c>
      <c r="O18" s="20"/>
      <c r="P18" s="19">
        <f>SUM(P19:P20)</f>
        <v>338</v>
      </c>
      <c r="Q18" s="7"/>
    </row>
    <row r="19" spans="1:17" ht="15" customHeight="1" x14ac:dyDescent="0.25">
      <c r="A19" s="22"/>
      <c r="B19" s="22"/>
      <c r="C19" s="22"/>
      <c r="E19" s="23" t="s">
        <v>76</v>
      </c>
      <c r="F19" s="19">
        <v>6</v>
      </c>
      <c r="G19" s="20"/>
      <c r="H19" s="19" t="s">
        <v>41</v>
      </c>
      <c r="I19" s="21"/>
      <c r="J19" s="19">
        <v>680</v>
      </c>
      <c r="K19" s="21"/>
      <c r="L19" s="19">
        <v>416</v>
      </c>
      <c r="M19" s="21"/>
      <c r="N19" s="19">
        <v>98</v>
      </c>
      <c r="O19" s="21"/>
      <c r="P19" s="19">
        <v>319</v>
      </c>
      <c r="Q19" s="7"/>
    </row>
    <row r="20" spans="1:17" ht="15" customHeight="1" x14ac:dyDescent="0.25">
      <c r="A20" s="22"/>
      <c r="B20" s="22"/>
      <c r="C20" s="22"/>
      <c r="E20" s="23" t="s">
        <v>77</v>
      </c>
      <c r="F20" s="19">
        <v>3</v>
      </c>
      <c r="G20" s="20"/>
      <c r="H20" s="19" t="s">
        <v>41</v>
      </c>
      <c r="I20" s="21"/>
      <c r="J20" s="19">
        <v>19</v>
      </c>
      <c r="K20" s="21"/>
      <c r="L20" s="19">
        <v>12</v>
      </c>
      <c r="M20" s="21"/>
      <c r="N20" s="19">
        <v>2</v>
      </c>
      <c r="O20" s="21"/>
      <c r="P20" s="19">
        <v>19</v>
      </c>
      <c r="Q20" s="7"/>
    </row>
    <row r="21" spans="1:17" ht="16.5" customHeight="1" x14ac:dyDescent="0.25">
      <c r="A21" s="17"/>
      <c r="B21" s="17"/>
      <c r="C21" s="17"/>
      <c r="D21" s="18" t="s">
        <v>80</v>
      </c>
      <c r="E21" s="18"/>
      <c r="F21" s="19">
        <f>SUM(F22)</f>
        <v>3</v>
      </c>
      <c r="G21" s="20"/>
      <c r="H21" s="19" t="s">
        <v>41</v>
      </c>
      <c r="I21" s="21"/>
      <c r="J21" s="19">
        <f>SUM(J22)</f>
        <v>183</v>
      </c>
      <c r="K21" s="21"/>
      <c r="L21" s="19">
        <f>SUM(L22)</f>
        <v>167</v>
      </c>
      <c r="M21" s="21"/>
      <c r="N21" s="19">
        <f>SUM(N22)</f>
        <v>38</v>
      </c>
      <c r="O21" s="21"/>
      <c r="P21" s="19">
        <f>SUM(P22)</f>
        <v>80</v>
      </c>
      <c r="Q21" s="7"/>
    </row>
    <row r="22" spans="1:17" ht="15" customHeight="1" x14ac:dyDescent="0.25">
      <c r="A22" s="17"/>
      <c r="B22" s="17"/>
      <c r="C22" s="17"/>
      <c r="D22" s="18" t="s">
        <v>81</v>
      </c>
      <c r="E22" s="18"/>
      <c r="F22" s="19">
        <v>3</v>
      </c>
      <c r="G22" s="20"/>
      <c r="H22" s="19" t="s">
        <v>41</v>
      </c>
      <c r="I22" s="21"/>
      <c r="J22" s="19">
        <v>183</v>
      </c>
      <c r="K22" s="21"/>
      <c r="L22" s="19">
        <v>167</v>
      </c>
      <c r="M22" s="21"/>
      <c r="N22" s="19">
        <v>38</v>
      </c>
      <c r="O22" s="21"/>
      <c r="P22" s="19">
        <v>80</v>
      </c>
      <c r="Q22" s="7"/>
    </row>
    <row r="23" spans="1:17" ht="16.5" customHeight="1" x14ac:dyDescent="0.25">
      <c r="A23" s="17"/>
      <c r="B23" s="17"/>
      <c r="C23" s="17"/>
      <c r="D23" s="18" t="s">
        <v>82</v>
      </c>
      <c r="E23" s="18"/>
      <c r="F23" s="19">
        <f>SUM(F24)</f>
        <v>2</v>
      </c>
      <c r="G23" s="20"/>
      <c r="H23" s="19">
        <f>SUM(H24)</f>
        <v>25</v>
      </c>
      <c r="I23" s="21"/>
      <c r="J23" s="19">
        <f>SUM(J24)</f>
        <v>641</v>
      </c>
      <c r="K23" s="21"/>
      <c r="L23" s="19">
        <f>SUM(L24)</f>
        <v>492</v>
      </c>
      <c r="M23" s="21"/>
      <c r="N23" s="19">
        <f>SUM(N24)</f>
        <v>170</v>
      </c>
      <c r="O23" s="21"/>
      <c r="P23" s="19">
        <f>SUM(P24)</f>
        <v>114</v>
      </c>
      <c r="Q23" s="7"/>
    </row>
    <row r="24" spans="1:17" ht="15" customHeight="1" x14ac:dyDescent="0.25">
      <c r="A24" s="17"/>
      <c r="B24" s="17"/>
      <c r="C24" s="17"/>
      <c r="D24" s="18"/>
      <c r="E24" s="18" t="s">
        <v>76</v>
      </c>
      <c r="F24" s="19">
        <v>2</v>
      </c>
      <c r="G24" s="20"/>
      <c r="H24" s="19">
        <v>25</v>
      </c>
      <c r="I24" s="21">
        <v>641</v>
      </c>
      <c r="J24" s="19">
        <v>641</v>
      </c>
      <c r="K24" s="21"/>
      <c r="L24" s="19">
        <v>492</v>
      </c>
      <c r="M24" s="21"/>
      <c r="N24" s="19">
        <v>170</v>
      </c>
      <c r="O24" s="21"/>
      <c r="P24" s="19">
        <v>114</v>
      </c>
      <c r="Q24" s="7"/>
    </row>
    <row r="25" spans="1:17" ht="20.25" customHeight="1" x14ac:dyDescent="0.25">
      <c r="B25" s="92" t="s">
        <v>11</v>
      </c>
      <c r="C25" s="182"/>
      <c r="D25" s="182"/>
      <c r="E25" s="183"/>
      <c r="F25" s="19">
        <f>SUM(F26)</f>
        <v>5</v>
      </c>
      <c r="G25" s="20"/>
      <c r="H25" s="19">
        <f>SUM(H26)</f>
        <v>85</v>
      </c>
      <c r="I25" s="21"/>
      <c r="J25" s="19">
        <f>SUM(J26)</f>
        <v>542</v>
      </c>
      <c r="K25" s="21"/>
      <c r="L25" s="19">
        <f>SUM(L26)</f>
        <v>240</v>
      </c>
      <c r="M25" s="21"/>
      <c r="N25" s="19">
        <f>SUM(N26)</f>
        <v>155</v>
      </c>
      <c r="O25" s="21"/>
      <c r="P25" s="19">
        <f>SUM(P26)</f>
        <v>111</v>
      </c>
      <c r="Q25" s="7"/>
    </row>
    <row r="26" spans="1:17" ht="14.25" customHeight="1" x14ac:dyDescent="0.25">
      <c r="A26" s="17"/>
      <c r="B26" s="17"/>
      <c r="C26" s="17"/>
      <c r="D26" s="18" t="s">
        <v>76</v>
      </c>
      <c r="E26" s="18"/>
      <c r="F26" s="19">
        <v>5</v>
      </c>
      <c r="G26" s="20"/>
      <c r="H26" s="19">
        <v>85</v>
      </c>
      <c r="I26" s="21"/>
      <c r="J26" s="20">
        <v>542</v>
      </c>
      <c r="K26" s="21"/>
      <c r="L26" s="20">
        <v>240</v>
      </c>
      <c r="M26" s="21"/>
      <c r="N26" s="20">
        <v>155</v>
      </c>
      <c r="O26" s="21"/>
      <c r="P26" s="20">
        <v>111</v>
      </c>
      <c r="Q26" s="7"/>
    </row>
    <row r="27" spans="1:17" ht="27" customHeight="1" x14ac:dyDescent="0.25">
      <c r="A27" s="202" t="s">
        <v>75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</row>
    <row r="28" spans="1:17" ht="9.75" customHeight="1" x14ac:dyDescent="0.25">
      <c r="A28" s="165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</row>
    <row r="29" spans="1:17" ht="14.25" customHeight="1" x14ac:dyDescent="0.25">
      <c r="A29" s="17"/>
      <c r="B29" s="22" t="s">
        <v>69</v>
      </c>
      <c r="C29" s="17"/>
      <c r="D29" s="18"/>
      <c r="E29" s="18"/>
      <c r="F29" s="19">
        <f>SUM(F30)</f>
        <v>12</v>
      </c>
      <c r="G29" s="20"/>
      <c r="H29" s="19">
        <f>SUM(H30)</f>
        <v>134</v>
      </c>
      <c r="I29" s="21"/>
      <c r="J29" s="19">
        <f>SUM(J30)</f>
        <v>1805</v>
      </c>
      <c r="K29" s="21"/>
      <c r="L29" s="19">
        <f>SUM(L30)</f>
        <v>906</v>
      </c>
      <c r="M29" s="21"/>
      <c r="N29" s="19">
        <f>SUM(N30)</f>
        <v>502</v>
      </c>
      <c r="O29" s="21"/>
      <c r="P29" s="19">
        <f>SUM(P30)</f>
        <v>342</v>
      </c>
      <c r="Q29" s="7"/>
    </row>
    <row r="30" spans="1:17" ht="21" customHeight="1" x14ac:dyDescent="0.25">
      <c r="A30" s="22"/>
      <c r="B30" s="22"/>
      <c r="C30" s="22" t="s">
        <v>72</v>
      </c>
      <c r="D30" s="23"/>
      <c r="E30" s="23"/>
      <c r="F30" s="19">
        <f>SUM(F31:F32)</f>
        <v>12</v>
      </c>
      <c r="G30" s="20"/>
      <c r="H30" s="19">
        <f>SUM(H31:H32)</f>
        <v>134</v>
      </c>
      <c r="I30" s="21"/>
      <c r="J30" s="19">
        <f>SUM(J31:J32)</f>
        <v>1805</v>
      </c>
      <c r="K30" s="21"/>
      <c r="L30" s="19">
        <f>SUM(L31:L32)</f>
        <v>906</v>
      </c>
      <c r="M30" s="21"/>
      <c r="N30" s="19">
        <f>SUM(N31:N32)</f>
        <v>502</v>
      </c>
      <c r="O30" s="21"/>
      <c r="P30" s="19">
        <f>SUM(P31:P32)</f>
        <v>342</v>
      </c>
      <c r="Q30" s="7"/>
    </row>
    <row r="31" spans="1:17" ht="15" customHeight="1" x14ac:dyDescent="0.25">
      <c r="A31" s="22"/>
      <c r="B31" s="22"/>
      <c r="C31" s="22"/>
      <c r="D31" s="23" t="s">
        <v>76</v>
      </c>
      <c r="E31" s="23"/>
      <c r="F31" s="19">
        <v>9</v>
      </c>
      <c r="G31" s="20"/>
      <c r="H31" s="19">
        <v>131</v>
      </c>
      <c r="I31" s="21"/>
      <c r="J31" s="19">
        <v>1785</v>
      </c>
      <c r="K31" s="21"/>
      <c r="L31" s="19">
        <v>901</v>
      </c>
      <c r="M31" s="21"/>
      <c r="N31" s="19">
        <v>494</v>
      </c>
      <c r="O31" s="21"/>
      <c r="P31" s="19">
        <v>298</v>
      </c>
      <c r="Q31" s="7"/>
    </row>
    <row r="32" spans="1:17" ht="15" customHeight="1" x14ac:dyDescent="0.25">
      <c r="A32" s="22"/>
      <c r="B32" s="22"/>
      <c r="C32" s="22"/>
      <c r="D32" s="23" t="s">
        <v>77</v>
      </c>
      <c r="E32" s="23"/>
      <c r="F32" s="19">
        <v>3</v>
      </c>
      <c r="G32" s="20"/>
      <c r="H32" s="19">
        <v>3</v>
      </c>
      <c r="I32" s="21"/>
      <c r="J32" s="19">
        <v>20</v>
      </c>
      <c r="K32" s="21"/>
      <c r="L32" s="19">
        <v>5</v>
      </c>
      <c r="M32" s="21"/>
      <c r="N32" s="19">
        <v>8</v>
      </c>
      <c r="O32" s="21"/>
      <c r="P32" s="19">
        <v>44</v>
      </c>
      <c r="Q32" s="7"/>
    </row>
    <row r="33" spans="1:1" ht="24.75" customHeight="1" x14ac:dyDescent="0.25">
      <c r="A33" s="38" t="s">
        <v>70</v>
      </c>
    </row>
  </sheetData>
  <mergeCells count="8">
    <mergeCell ref="F3:G4"/>
    <mergeCell ref="H3:I4"/>
    <mergeCell ref="A27:Q27"/>
    <mergeCell ref="J4:K4"/>
    <mergeCell ref="L4:M4"/>
    <mergeCell ref="J3:M3"/>
    <mergeCell ref="N3:O4"/>
    <mergeCell ref="P3:Q4"/>
  </mergeCells>
  <phoneticPr fontId="3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85" orientation="portrait" horizontalDpi="1200" verticalDpi="1200" r:id="rId1"/>
  <headerFooter alignWithMargins="0">
    <oddFooter>&amp;L&amp;"Times New Roman,Regular"&amp;10 2</oddFooter>
  </headerFooter>
  <ignoredErrors>
    <ignoredError sqref="K18:L18 M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5"/>
  <sheetViews>
    <sheetView showGridLines="0" workbookViewId="0">
      <selection activeCell="J11" sqref="J11:M15"/>
    </sheetView>
  </sheetViews>
  <sheetFormatPr defaultColWidth="9.77734375" defaultRowHeight="15" x14ac:dyDescent="0.25"/>
  <cols>
    <col min="1" max="2" width="2.33203125" style="1" customWidth="1"/>
    <col min="3" max="3" width="17.109375" style="1" customWidth="1"/>
    <col min="4" max="4" width="8.109375" style="1" customWidth="1"/>
    <col min="5" max="5" width="9.109375" style="1" customWidth="1"/>
    <col min="6" max="7" width="9.77734375" style="1" customWidth="1"/>
    <col min="8" max="8" width="9.109375" style="1" customWidth="1"/>
    <col min="9" max="9" width="9.77734375" style="1"/>
    <col min="10" max="10" width="16.5546875" style="1" customWidth="1"/>
    <col min="11" max="12" width="9.77734375" style="1"/>
    <col min="13" max="13" width="7.77734375" style="1" customWidth="1"/>
    <col min="14" max="16384" width="9.77734375" style="1"/>
  </cols>
  <sheetData>
    <row r="1" spans="3:13" ht="18.75" customHeight="1" x14ac:dyDescent="0.25">
      <c r="C1" s="6"/>
      <c r="D1" s="6"/>
      <c r="E1" s="6"/>
      <c r="F1" s="6"/>
      <c r="G1" s="6"/>
      <c r="H1" s="7"/>
      <c r="K1" s="263"/>
      <c r="L1" s="210"/>
      <c r="M1" s="210"/>
    </row>
    <row r="2" spans="3:13" ht="15" customHeight="1" x14ac:dyDescent="0.25">
      <c r="C2" s="6"/>
      <c r="D2" s="6"/>
      <c r="E2" s="6"/>
      <c r="F2" s="6"/>
      <c r="G2" s="6"/>
      <c r="H2" s="7"/>
      <c r="K2" s="263"/>
      <c r="L2" s="186"/>
      <c r="M2" s="187"/>
    </row>
    <row r="3" spans="3:13" x14ac:dyDescent="0.25">
      <c r="C3" s="89"/>
      <c r="D3" s="89"/>
      <c r="E3" s="89"/>
      <c r="F3" s="89"/>
      <c r="G3" s="89"/>
      <c r="H3" s="89"/>
      <c r="K3" s="263"/>
      <c r="L3" s="186"/>
      <c r="M3" s="187"/>
    </row>
    <row r="4" spans="3:13" x14ac:dyDescent="0.25">
      <c r="C4" s="89"/>
      <c r="D4" s="89"/>
      <c r="E4" s="89"/>
      <c r="F4" s="89"/>
      <c r="G4" s="89"/>
      <c r="H4" s="78"/>
      <c r="J4" s="1" t="s">
        <v>37</v>
      </c>
      <c r="K4" s="9">
        <v>36.799999999999997</v>
      </c>
      <c r="L4" s="184"/>
    </row>
    <row r="5" spans="3:13" x14ac:dyDescent="0.25">
      <c r="J5" s="1" t="s">
        <v>64</v>
      </c>
      <c r="K5" s="9">
        <v>35</v>
      </c>
      <c r="L5" s="184"/>
    </row>
    <row r="6" spans="3:13" x14ac:dyDescent="0.25">
      <c r="J6" s="1" t="s">
        <v>65</v>
      </c>
      <c r="K6" s="9">
        <v>14.6</v>
      </c>
      <c r="L6" s="184"/>
    </row>
    <row r="7" spans="3:13" x14ac:dyDescent="0.25">
      <c r="J7" s="1" t="s">
        <v>73</v>
      </c>
      <c r="K7" s="9">
        <v>13.6</v>
      </c>
      <c r="L7" s="184"/>
    </row>
    <row r="8" spans="3:13" x14ac:dyDescent="0.25">
      <c r="K8" s="9">
        <f>SUM(K4:K7)</f>
        <v>99.999999999999986</v>
      </c>
      <c r="L8" s="184"/>
    </row>
    <row r="11" spans="3:13" ht="15.6" customHeight="1" x14ac:dyDescent="0.25">
      <c r="J11" s="264"/>
      <c r="K11" s="264"/>
      <c r="L11" s="264"/>
      <c r="M11" s="264"/>
    </row>
    <row r="12" spans="3:13" x14ac:dyDescent="0.25">
      <c r="J12" s="264"/>
      <c r="K12" s="264"/>
      <c r="L12" s="264"/>
      <c r="M12" s="264"/>
    </row>
    <row r="13" spans="3:13" x14ac:dyDescent="0.25">
      <c r="J13" s="264"/>
      <c r="K13" s="264"/>
      <c r="L13" s="264"/>
      <c r="M13" s="264"/>
    </row>
    <row r="14" spans="3:13" x14ac:dyDescent="0.25">
      <c r="J14" s="264"/>
      <c r="K14" s="264"/>
      <c r="L14" s="264"/>
      <c r="M14" s="264"/>
    </row>
    <row r="15" spans="3:13" x14ac:dyDescent="0.25">
      <c r="J15" s="264"/>
      <c r="K15" s="264"/>
      <c r="L15" s="264"/>
      <c r="M15" s="264"/>
    </row>
  </sheetData>
  <mergeCells count="5">
    <mergeCell ref="L2:L3"/>
    <mergeCell ref="M2:M3"/>
    <mergeCell ref="L1:M1"/>
    <mergeCell ref="J11:M15"/>
    <mergeCell ref="K1:K3"/>
  </mergeCells>
  <phoneticPr fontId="3" type="noConversion"/>
  <printOptions horizontalCentered="1"/>
  <pageMargins left="0.59055118110236227" right="0.59055118110236227" top="8.15" bottom="0.59055118110236227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"/>
  <sheetViews>
    <sheetView showGridLines="0" workbookViewId="0">
      <selection activeCell="AE10" sqref="AE10"/>
    </sheetView>
  </sheetViews>
  <sheetFormatPr defaultColWidth="9.77734375" defaultRowHeight="15" x14ac:dyDescent="0.25"/>
  <cols>
    <col min="1" max="1" width="0.6640625" style="1" customWidth="1"/>
    <col min="2" max="3" width="0.77734375" style="1" customWidth="1"/>
    <col min="4" max="4" width="1.109375" style="1" customWidth="1"/>
    <col min="5" max="5" width="18.6640625" style="1" customWidth="1"/>
    <col min="6" max="6" width="5.5546875" style="1" customWidth="1"/>
    <col min="7" max="7" width="5" style="1" customWidth="1"/>
    <col min="8" max="8" width="0.88671875" style="1" customWidth="1"/>
    <col min="9" max="9" width="5.5546875" style="1" customWidth="1"/>
    <col min="10" max="10" width="5" style="1" customWidth="1"/>
    <col min="11" max="11" width="0.88671875" style="1" customWidth="1"/>
    <col min="12" max="12" width="5.5546875" style="1" customWidth="1"/>
    <col min="13" max="13" width="5" style="1" customWidth="1"/>
    <col min="14" max="14" width="0.88671875" style="1" customWidth="1"/>
    <col min="15" max="15" width="5.44140625" style="1" customWidth="1"/>
    <col min="16" max="16" width="5" style="1" customWidth="1"/>
    <col min="17" max="17" width="0.88671875" style="1" customWidth="1"/>
    <col min="18" max="18" width="5.33203125" style="1" customWidth="1"/>
    <col min="19" max="19" width="4.77734375" style="1" customWidth="1"/>
    <col min="20" max="20" width="0.88671875" style="1" customWidth="1"/>
    <col min="21" max="21" width="5.44140625" style="1" customWidth="1"/>
    <col min="22" max="22" width="5" style="1" customWidth="1"/>
    <col min="23" max="23" width="0.88671875" style="1" customWidth="1"/>
    <col min="24" max="24" width="0.44140625" style="1" customWidth="1"/>
    <col min="25" max="25" width="5.5546875" style="1" customWidth="1"/>
    <col min="26" max="26" width="4.44140625" style="1" customWidth="1"/>
    <col min="27" max="27" width="4.33203125" style="1" customWidth="1"/>
    <col min="28" max="28" width="4.5546875" style="1" customWidth="1"/>
    <col min="29" max="29" width="4.21875" style="1" customWidth="1"/>
    <col min="30" max="30" width="3.77734375" style="1" customWidth="1"/>
    <col min="31" max="31" width="4.88671875" style="1" customWidth="1"/>
    <col min="32" max="16384" width="9.77734375" style="1"/>
  </cols>
  <sheetData>
    <row r="1" spans="1:31" ht="27.75" customHeight="1" thickBot="1" x14ac:dyDescent="0.3">
      <c r="A1" s="218" t="s">
        <v>118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81"/>
      <c r="X1" s="81"/>
    </row>
    <row r="2" spans="1:31" ht="22.5" customHeight="1" x14ac:dyDescent="0.25">
      <c r="A2" s="12"/>
      <c r="B2" s="12"/>
      <c r="C2" s="12"/>
      <c r="D2" s="2"/>
      <c r="E2" s="2"/>
      <c r="F2" s="222" t="s">
        <v>12</v>
      </c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83"/>
      <c r="Y2" s="82"/>
    </row>
    <row r="3" spans="1:31" ht="20.25" customHeight="1" x14ac:dyDescent="0.25">
      <c r="A3" s="11"/>
      <c r="B3" s="11"/>
      <c r="C3" s="11"/>
      <c r="D3" s="24"/>
      <c r="E3" s="24"/>
      <c r="F3" s="215" t="s">
        <v>1</v>
      </c>
      <c r="G3" s="216"/>
      <c r="H3" s="217"/>
      <c r="I3" s="220" t="s">
        <v>14</v>
      </c>
      <c r="J3" s="221"/>
      <c r="K3" s="224"/>
      <c r="L3" s="220" t="s">
        <v>15</v>
      </c>
      <c r="M3" s="221"/>
      <c r="N3" s="224"/>
      <c r="O3" s="220" t="s">
        <v>16</v>
      </c>
      <c r="P3" s="221"/>
      <c r="Q3" s="221"/>
      <c r="R3" s="220" t="s">
        <v>17</v>
      </c>
      <c r="S3" s="221"/>
      <c r="T3" s="221"/>
      <c r="U3" s="220" t="s">
        <v>53</v>
      </c>
      <c r="V3" s="221"/>
      <c r="W3" s="221"/>
      <c r="X3" s="80"/>
      <c r="Y3" s="71"/>
      <c r="Z3" s="71"/>
    </row>
    <row r="4" spans="1:31" ht="17.25" customHeight="1" x14ac:dyDescent="0.25">
      <c r="A4" s="3"/>
      <c r="B4" s="3"/>
      <c r="C4" s="3"/>
      <c r="D4" s="3"/>
      <c r="E4" s="3"/>
      <c r="F4" s="166" t="s">
        <v>1</v>
      </c>
      <c r="G4" s="213" t="s">
        <v>13</v>
      </c>
      <c r="H4" s="219"/>
      <c r="I4" s="166" t="s">
        <v>1</v>
      </c>
      <c r="J4" s="213" t="s">
        <v>13</v>
      </c>
      <c r="K4" s="219"/>
      <c r="L4" s="166" t="s">
        <v>1</v>
      </c>
      <c r="M4" s="213" t="s">
        <v>13</v>
      </c>
      <c r="N4" s="219"/>
      <c r="O4" s="166" t="s">
        <v>1</v>
      </c>
      <c r="P4" s="213" t="s">
        <v>13</v>
      </c>
      <c r="Q4" s="219"/>
      <c r="R4" s="166" t="s">
        <v>1</v>
      </c>
      <c r="S4" s="213" t="s">
        <v>13</v>
      </c>
      <c r="T4" s="214"/>
      <c r="U4" s="166" t="s">
        <v>1</v>
      </c>
      <c r="V4" s="213" t="s">
        <v>13</v>
      </c>
      <c r="W4" s="214"/>
      <c r="X4" s="80"/>
      <c r="Y4" s="71"/>
      <c r="Z4" s="71"/>
    </row>
    <row r="5" spans="1:31" ht="27" customHeight="1" x14ac:dyDescent="0.25">
      <c r="A5" s="25" t="s">
        <v>74</v>
      </c>
      <c r="B5" s="25"/>
      <c r="C5" s="25"/>
      <c r="D5" s="26"/>
      <c r="E5" s="26"/>
      <c r="F5" s="27">
        <f>SUM(F6,F25)</f>
        <v>36350</v>
      </c>
      <c r="G5" s="28">
        <f>SUM(G6,G25)</f>
        <v>35599</v>
      </c>
      <c r="H5" s="29"/>
      <c r="I5" s="27">
        <f>SUM(I6,I25)</f>
        <v>9196</v>
      </c>
      <c r="J5" s="28">
        <f>SUM(J6,J25)</f>
        <v>8875</v>
      </c>
      <c r="K5" s="28"/>
      <c r="L5" s="27">
        <f>SUM(L6,L25)</f>
        <v>9301</v>
      </c>
      <c r="M5" s="28">
        <f>SUM(M6,M25)</f>
        <v>9088</v>
      </c>
      <c r="N5" s="29"/>
      <c r="O5" s="28">
        <f>SUM(O6,O25)</f>
        <v>9336</v>
      </c>
      <c r="P5" s="28">
        <f>SUM(P6,P25)</f>
        <v>9181</v>
      </c>
      <c r="Q5" s="28"/>
      <c r="R5" s="27">
        <f>SUM(R6,R25)</f>
        <v>8186</v>
      </c>
      <c r="S5" s="28">
        <f>SUM(S6,S25)</f>
        <v>8124</v>
      </c>
      <c r="T5" s="29"/>
      <c r="U5" s="28">
        <f>SUM(U6,U25)</f>
        <v>331</v>
      </c>
      <c r="V5" s="28">
        <f>SUM(V6,V25)</f>
        <v>331</v>
      </c>
      <c r="W5" s="160"/>
      <c r="X5" s="77"/>
      <c r="Y5" s="74"/>
      <c r="Z5" s="264"/>
      <c r="AA5" s="264"/>
      <c r="AB5" s="264"/>
      <c r="AC5" s="264"/>
      <c r="AD5" s="264"/>
      <c r="AE5" s="264"/>
    </row>
    <row r="6" spans="1:31" ht="24.75" customHeight="1" x14ac:dyDescent="0.25">
      <c r="A6" s="31"/>
      <c r="B6" s="33" t="s">
        <v>8</v>
      </c>
      <c r="C6" s="31"/>
      <c r="D6" s="32"/>
      <c r="E6" s="32"/>
      <c r="F6" s="19">
        <f>SUM(F7,F11,F14,F17)</f>
        <v>35808</v>
      </c>
      <c r="G6" s="20">
        <f>SUM(G7,G11,G14,G17)</f>
        <v>35069</v>
      </c>
      <c r="H6" s="21"/>
      <c r="I6" s="19">
        <f>SUM(I7,I11,I14,I17)</f>
        <v>9035</v>
      </c>
      <c r="J6" s="20">
        <f>SUM(J7,J11,J14,J17)</f>
        <v>8718</v>
      </c>
      <c r="K6" s="21"/>
      <c r="L6" s="19">
        <f>SUM(L7,L11,L14,L17)</f>
        <v>9143</v>
      </c>
      <c r="M6" s="20">
        <f>SUM(M7,M11,M14,M17)</f>
        <v>8932</v>
      </c>
      <c r="N6" s="21"/>
      <c r="O6" s="19">
        <f>SUM(O7,O11,O14,O17)</f>
        <v>9185</v>
      </c>
      <c r="P6" s="20">
        <f>SUM(P7,P11,P14,P17)</f>
        <v>9036</v>
      </c>
      <c r="Q6" s="21"/>
      <c r="R6" s="19">
        <f>SUM(R7,R11,R14,R17)</f>
        <v>8114</v>
      </c>
      <c r="S6" s="20">
        <f>SUM(S7,S11,S14,S17)</f>
        <v>8052</v>
      </c>
      <c r="T6" s="20"/>
      <c r="U6" s="19">
        <f>SUM(U7,U11,U14,U17)</f>
        <v>331</v>
      </c>
      <c r="V6" s="20">
        <f>SUM(V7,V11,V14,V17)</f>
        <v>331</v>
      </c>
      <c r="W6" s="42"/>
      <c r="X6" s="42"/>
      <c r="Y6" s="42"/>
      <c r="Z6" s="264"/>
      <c r="AA6" s="264"/>
      <c r="AB6" s="264"/>
      <c r="AC6" s="264"/>
      <c r="AD6" s="264"/>
      <c r="AE6" s="264"/>
    </row>
    <row r="7" spans="1:31" ht="21" customHeight="1" x14ac:dyDescent="0.25">
      <c r="A7" s="33"/>
      <c r="B7" s="33"/>
      <c r="C7" s="33" t="s">
        <v>2</v>
      </c>
      <c r="D7" s="34"/>
      <c r="E7" s="34"/>
      <c r="F7" s="19">
        <f>SUM(F8:F10)</f>
        <v>14649</v>
      </c>
      <c r="G7" s="20">
        <f>SUM(G8:G10)</f>
        <v>14565</v>
      </c>
      <c r="H7" s="21"/>
      <c r="I7" s="19">
        <f>SUM(I8:I10)</f>
        <v>3609</v>
      </c>
      <c r="J7" s="20">
        <f>SUM(J8:J10)</f>
        <v>3568</v>
      </c>
      <c r="K7" s="21"/>
      <c r="L7" s="19">
        <f>SUM(L8:L10)</f>
        <v>3571</v>
      </c>
      <c r="M7" s="20">
        <f>SUM(M8:M10)</f>
        <v>3550</v>
      </c>
      <c r="N7" s="21"/>
      <c r="O7" s="19">
        <f>SUM(O8:O10)</f>
        <v>3690</v>
      </c>
      <c r="P7" s="20">
        <f>SUM(P8:P10)</f>
        <v>3675</v>
      </c>
      <c r="Q7" s="21"/>
      <c r="R7" s="19">
        <f>SUM(R8:R10)</f>
        <v>3779</v>
      </c>
      <c r="S7" s="20">
        <f>SUM(S8:S10)</f>
        <v>3772</v>
      </c>
      <c r="T7" s="20"/>
      <c r="U7" s="73" t="s">
        <v>41</v>
      </c>
      <c r="V7" s="17" t="s">
        <v>41</v>
      </c>
      <c r="W7" s="17"/>
      <c r="X7" s="17"/>
      <c r="Y7" s="17"/>
      <c r="Z7" s="264"/>
      <c r="AA7" s="264"/>
      <c r="AB7" s="264"/>
      <c r="AC7" s="264"/>
      <c r="AD7" s="264"/>
      <c r="AE7" s="264"/>
    </row>
    <row r="8" spans="1:31" ht="15" customHeight="1" x14ac:dyDescent="0.25">
      <c r="A8" s="33"/>
      <c r="B8" s="33"/>
      <c r="C8" s="33"/>
      <c r="D8" s="34" t="s">
        <v>76</v>
      </c>
      <c r="E8" s="34"/>
      <c r="F8" s="19">
        <v>12946</v>
      </c>
      <c r="G8" s="20">
        <v>12875</v>
      </c>
      <c r="H8" s="21"/>
      <c r="I8" s="19">
        <v>3165</v>
      </c>
      <c r="J8" s="20">
        <v>3127</v>
      </c>
      <c r="K8" s="21"/>
      <c r="L8" s="19">
        <v>3132</v>
      </c>
      <c r="M8" s="20">
        <v>3115</v>
      </c>
      <c r="N8" s="21"/>
      <c r="O8" s="19">
        <v>3306</v>
      </c>
      <c r="P8" s="20">
        <v>3296</v>
      </c>
      <c r="Q8" s="21"/>
      <c r="R8" s="19">
        <v>3343</v>
      </c>
      <c r="S8" s="20">
        <v>3337</v>
      </c>
      <c r="T8" s="20"/>
      <c r="U8" s="73" t="s">
        <v>41</v>
      </c>
      <c r="V8" s="17" t="s">
        <v>41</v>
      </c>
      <c r="W8" s="17"/>
      <c r="X8" s="17"/>
      <c r="Y8" s="17"/>
      <c r="Z8" s="30"/>
    </row>
    <row r="9" spans="1:31" ht="15" customHeight="1" x14ac:dyDescent="0.25">
      <c r="A9" s="33"/>
      <c r="B9" s="33"/>
      <c r="C9" s="33"/>
      <c r="D9" s="34" t="s">
        <v>77</v>
      </c>
      <c r="E9" s="34"/>
      <c r="F9" s="19">
        <v>838</v>
      </c>
      <c r="G9" s="20">
        <v>837</v>
      </c>
      <c r="H9" s="21"/>
      <c r="I9" s="19">
        <v>216</v>
      </c>
      <c r="J9" s="20">
        <v>216</v>
      </c>
      <c r="K9" s="21"/>
      <c r="L9" s="19">
        <v>223</v>
      </c>
      <c r="M9" s="20">
        <v>223</v>
      </c>
      <c r="N9" s="21"/>
      <c r="O9" s="19">
        <v>182</v>
      </c>
      <c r="P9" s="20">
        <v>182</v>
      </c>
      <c r="Q9" s="21"/>
      <c r="R9" s="19">
        <v>217</v>
      </c>
      <c r="S9" s="20">
        <v>216</v>
      </c>
      <c r="T9" s="20"/>
      <c r="U9" s="73" t="s">
        <v>41</v>
      </c>
      <c r="V9" s="17" t="s">
        <v>41</v>
      </c>
      <c r="W9" s="17"/>
      <c r="X9" s="17"/>
      <c r="Y9" s="17"/>
      <c r="Z9" s="30"/>
    </row>
    <row r="10" spans="1:31" ht="15" customHeight="1" x14ac:dyDescent="0.25">
      <c r="A10" s="33"/>
      <c r="B10" s="33"/>
      <c r="C10" s="33"/>
      <c r="D10" s="34" t="s">
        <v>78</v>
      </c>
      <c r="E10" s="34"/>
      <c r="F10" s="19">
        <v>865</v>
      </c>
      <c r="G10" s="20">
        <v>853</v>
      </c>
      <c r="H10" s="21"/>
      <c r="I10" s="19">
        <v>228</v>
      </c>
      <c r="J10" s="20">
        <v>225</v>
      </c>
      <c r="K10" s="21"/>
      <c r="L10" s="19">
        <v>216</v>
      </c>
      <c r="M10" s="20">
        <v>212</v>
      </c>
      <c r="N10" s="21"/>
      <c r="O10" s="19">
        <v>202</v>
      </c>
      <c r="P10" s="20">
        <v>197</v>
      </c>
      <c r="Q10" s="21"/>
      <c r="R10" s="19">
        <v>219</v>
      </c>
      <c r="S10" s="20">
        <v>219</v>
      </c>
      <c r="T10" s="20"/>
      <c r="U10" s="73" t="s">
        <v>41</v>
      </c>
      <c r="V10" s="17" t="s">
        <v>41</v>
      </c>
      <c r="W10" s="17"/>
      <c r="X10" s="17"/>
      <c r="Y10" s="17"/>
      <c r="Z10" s="30"/>
    </row>
    <row r="11" spans="1:31" s="36" customFormat="1" ht="23.25" customHeight="1" x14ac:dyDescent="0.25">
      <c r="A11" s="35"/>
      <c r="B11" s="35"/>
      <c r="C11" s="35" t="s">
        <v>9</v>
      </c>
      <c r="D11" s="34"/>
      <c r="E11" s="34"/>
      <c r="F11" s="19">
        <f>SUM(I11,L11,O11,R11,U11)</f>
        <v>15480</v>
      </c>
      <c r="G11" s="20">
        <f>SUM(J11,M11,P11,S11,V11)</f>
        <v>15130</v>
      </c>
      <c r="H11" s="21"/>
      <c r="I11" s="19">
        <f>SUM(I12:I13)</f>
        <v>3687</v>
      </c>
      <c r="J11" s="20">
        <f>SUM(J12:J13)</f>
        <v>3547</v>
      </c>
      <c r="K11" s="21"/>
      <c r="L11" s="19">
        <f>SUM(L12:L13)</f>
        <v>3703</v>
      </c>
      <c r="M11" s="20">
        <f>SUM(M12:M13)</f>
        <v>3612</v>
      </c>
      <c r="N11" s="21"/>
      <c r="O11" s="19">
        <f>SUM(O12:O13)</f>
        <v>3765</v>
      </c>
      <c r="P11" s="20">
        <f>SUM(P12:P13)</f>
        <v>3689</v>
      </c>
      <c r="Q11" s="21"/>
      <c r="R11" s="19">
        <f>SUM(R12:R13)</f>
        <v>3994</v>
      </c>
      <c r="S11" s="20">
        <f>SUM(S12:S13)</f>
        <v>3951</v>
      </c>
      <c r="T11" s="20"/>
      <c r="U11" s="19">
        <f>SUM(U12:U13)</f>
        <v>331</v>
      </c>
      <c r="V11" s="20">
        <f>SUM(V12:V13)</f>
        <v>331</v>
      </c>
      <c r="W11" s="20"/>
      <c r="X11" s="20"/>
      <c r="Y11" s="20"/>
      <c r="Z11" s="30"/>
    </row>
    <row r="12" spans="1:31" s="36" customFormat="1" ht="15" customHeight="1" x14ac:dyDescent="0.25">
      <c r="A12" s="35"/>
      <c r="B12" s="35"/>
      <c r="C12" s="35"/>
      <c r="D12" s="34" t="s">
        <v>76</v>
      </c>
      <c r="E12" s="34"/>
      <c r="F12" s="19">
        <v>15099</v>
      </c>
      <c r="G12" s="20">
        <v>14751</v>
      </c>
      <c r="H12" s="21"/>
      <c r="I12" s="19">
        <v>3592</v>
      </c>
      <c r="J12" s="20">
        <v>3453</v>
      </c>
      <c r="K12" s="21"/>
      <c r="L12" s="19">
        <v>3596</v>
      </c>
      <c r="M12" s="20">
        <v>3505</v>
      </c>
      <c r="N12" s="21"/>
      <c r="O12" s="19">
        <v>3684</v>
      </c>
      <c r="P12" s="20">
        <v>3609</v>
      </c>
      <c r="Q12" s="21"/>
      <c r="R12" s="19">
        <v>3896</v>
      </c>
      <c r="S12" s="20">
        <v>3853</v>
      </c>
      <c r="T12" s="20"/>
      <c r="U12" s="70">
        <v>331</v>
      </c>
      <c r="V12" s="30">
        <v>331</v>
      </c>
      <c r="W12" s="30"/>
      <c r="X12" s="30"/>
      <c r="Y12" s="30"/>
      <c r="Z12" s="30"/>
    </row>
    <row r="13" spans="1:31" s="36" customFormat="1" ht="15" customHeight="1" x14ac:dyDescent="0.25">
      <c r="A13" s="35"/>
      <c r="B13" s="35"/>
      <c r="C13" s="35"/>
      <c r="D13" s="34" t="s">
        <v>77</v>
      </c>
      <c r="E13" s="34"/>
      <c r="F13" s="19">
        <v>381</v>
      </c>
      <c r="G13" s="20">
        <v>379</v>
      </c>
      <c r="H13" s="21"/>
      <c r="I13" s="19">
        <v>95</v>
      </c>
      <c r="J13" s="20">
        <v>94</v>
      </c>
      <c r="K13" s="21"/>
      <c r="L13" s="19">
        <v>107</v>
      </c>
      <c r="M13" s="20">
        <v>107</v>
      </c>
      <c r="N13" s="21"/>
      <c r="O13" s="19">
        <v>81</v>
      </c>
      <c r="P13" s="20">
        <v>80</v>
      </c>
      <c r="Q13" s="21"/>
      <c r="R13" s="19">
        <v>98</v>
      </c>
      <c r="S13" s="20">
        <v>98</v>
      </c>
      <c r="T13" s="20"/>
      <c r="U13" s="72" t="s">
        <v>41</v>
      </c>
      <c r="V13" s="17" t="s">
        <v>41</v>
      </c>
      <c r="W13" s="17"/>
      <c r="X13" s="17"/>
      <c r="Y13" s="17"/>
      <c r="Z13" s="30"/>
    </row>
    <row r="14" spans="1:31" ht="23.25" customHeight="1" x14ac:dyDescent="0.25">
      <c r="A14" s="33"/>
      <c r="B14" s="33"/>
      <c r="C14" s="33" t="s">
        <v>10</v>
      </c>
      <c r="D14" s="34"/>
      <c r="E14" s="34"/>
      <c r="F14" s="19">
        <f>SUM(F15:F16)</f>
        <v>4156</v>
      </c>
      <c r="G14" s="20">
        <f>SUM(G15:G16)</f>
        <v>3933</v>
      </c>
      <c r="H14" s="21"/>
      <c r="I14" s="19">
        <f>SUM(I15:I16)</f>
        <v>1283</v>
      </c>
      <c r="J14" s="20">
        <f>SUM(J15:J16)</f>
        <v>1175</v>
      </c>
      <c r="K14" s="21"/>
      <c r="L14" s="19">
        <f>SUM(L15:L16)</f>
        <v>1506</v>
      </c>
      <c r="M14" s="20">
        <f>SUM(M15:M16)</f>
        <v>1436</v>
      </c>
      <c r="N14" s="21"/>
      <c r="O14" s="19">
        <f>SUM(O15:O16)</f>
        <v>1367</v>
      </c>
      <c r="P14" s="20">
        <f>SUM(P15:P16)</f>
        <v>1322</v>
      </c>
      <c r="Q14" s="21"/>
      <c r="R14" s="19" t="s">
        <v>41</v>
      </c>
      <c r="S14" s="20" t="s">
        <v>41</v>
      </c>
      <c r="T14" s="20"/>
      <c r="U14" s="73" t="s">
        <v>41</v>
      </c>
      <c r="V14" s="17" t="s">
        <v>41</v>
      </c>
      <c r="W14" s="17"/>
      <c r="X14" s="17"/>
      <c r="Y14" s="17"/>
      <c r="Z14" s="30"/>
    </row>
    <row r="15" spans="1:31" ht="15" customHeight="1" x14ac:dyDescent="0.25">
      <c r="A15" s="33"/>
      <c r="B15" s="33"/>
      <c r="C15" s="33"/>
      <c r="D15" s="34" t="s">
        <v>76</v>
      </c>
      <c r="E15" s="34"/>
      <c r="F15" s="19">
        <v>4148</v>
      </c>
      <c r="G15" s="20">
        <v>3925</v>
      </c>
      <c r="H15" s="21"/>
      <c r="I15" s="19">
        <v>1283</v>
      </c>
      <c r="J15" s="20">
        <v>1175</v>
      </c>
      <c r="K15" s="21"/>
      <c r="L15" s="19">
        <v>1501</v>
      </c>
      <c r="M15" s="20">
        <v>1431</v>
      </c>
      <c r="N15" s="21"/>
      <c r="O15" s="19">
        <v>1364</v>
      </c>
      <c r="P15" s="20">
        <v>1319</v>
      </c>
      <c r="Q15" s="21"/>
      <c r="R15" s="19" t="s">
        <v>41</v>
      </c>
      <c r="S15" s="20" t="s">
        <v>41</v>
      </c>
      <c r="T15" s="20"/>
      <c r="U15" s="73" t="s">
        <v>41</v>
      </c>
      <c r="V15" s="17" t="s">
        <v>41</v>
      </c>
      <c r="W15" s="17"/>
      <c r="X15" s="17"/>
      <c r="Y15" s="17"/>
      <c r="Z15" s="30"/>
    </row>
    <row r="16" spans="1:31" ht="15" customHeight="1" x14ac:dyDescent="0.25">
      <c r="A16" s="33"/>
      <c r="B16" s="33"/>
      <c r="C16" s="33"/>
      <c r="D16" s="34" t="s">
        <v>77</v>
      </c>
      <c r="E16" s="37"/>
      <c r="F16" s="19">
        <v>8</v>
      </c>
      <c r="G16" s="20">
        <v>8</v>
      </c>
      <c r="H16" s="21"/>
      <c r="I16" s="19" t="s">
        <v>41</v>
      </c>
      <c r="J16" s="20" t="s">
        <v>41</v>
      </c>
      <c r="K16" s="21">
        <v>0</v>
      </c>
      <c r="L16" s="19">
        <v>5</v>
      </c>
      <c r="M16" s="20">
        <v>5</v>
      </c>
      <c r="N16" s="20"/>
      <c r="O16" s="19">
        <v>3</v>
      </c>
      <c r="P16" s="20">
        <v>3</v>
      </c>
      <c r="Q16" s="21"/>
      <c r="R16" s="20" t="s">
        <v>41</v>
      </c>
      <c r="S16" s="20" t="s">
        <v>41</v>
      </c>
      <c r="T16" s="20"/>
      <c r="U16" s="73" t="s">
        <v>41</v>
      </c>
      <c r="V16" s="17" t="s">
        <v>41</v>
      </c>
      <c r="W16" s="17"/>
      <c r="X16" s="17"/>
      <c r="Y16" s="17"/>
      <c r="Z16" s="30"/>
    </row>
    <row r="17" spans="1:32" ht="23.25" customHeight="1" x14ac:dyDescent="0.25">
      <c r="A17" s="33"/>
      <c r="B17" s="33"/>
      <c r="C17" s="33" t="s">
        <v>56</v>
      </c>
      <c r="D17" s="34"/>
      <c r="E17" s="34"/>
      <c r="F17" s="19">
        <f>SUM(F18,F21,F23)</f>
        <v>1523</v>
      </c>
      <c r="G17" s="20">
        <f>SUM(G18,G21,G23)</f>
        <v>1441</v>
      </c>
      <c r="H17" s="20"/>
      <c r="I17" s="19">
        <f>SUM(I18,I21,I23)</f>
        <v>456</v>
      </c>
      <c r="J17" s="20">
        <f>SUM(J18,J21,J23)</f>
        <v>428</v>
      </c>
      <c r="K17" s="21"/>
      <c r="L17" s="20">
        <f>SUM(L18,L21,L23)</f>
        <v>363</v>
      </c>
      <c r="M17" s="20">
        <f>SUM(M18,M21,M23)</f>
        <v>334</v>
      </c>
      <c r="N17" s="20"/>
      <c r="O17" s="19">
        <f>SUM(O18,O21,O23)</f>
        <v>363</v>
      </c>
      <c r="P17" s="20">
        <f>SUM(P18,P21,P23)</f>
        <v>350</v>
      </c>
      <c r="Q17" s="21"/>
      <c r="R17" s="20">
        <f>SUM(R18,R21,R23)</f>
        <v>341</v>
      </c>
      <c r="S17" s="20">
        <f>SUM(S18,S21,S23)</f>
        <v>329</v>
      </c>
      <c r="T17" s="20"/>
      <c r="U17" s="73" t="s">
        <v>41</v>
      </c>
      <c r="V17" s="17" t="s">
        <v>41</v>
      </c>
      <c r="W17" s="17"/>
      <c r="X17" s="17"/>
      <c r="Y17" s="17"/>
      <c r="Z17" s="30"/>
    </row>
    <row r="18" spans="1:32" ht="17.25" customHeight="1" x14ac:dyDescent="0.25">
      <c r="A18" s="33"/>
      <c r="B18" s="33"/>
      <c r="C18" s="33"/>
      <c r="D18" s="34" t="s">
        <v>79</v>
      </c>
      <c r="E18" s="34"/>
      <c r="F18" s="19">
        <f>SUM(F19:F20)</f>
        <v>699</v>
      </c>
      <c r="G18" s="20">
        <f>SUM(G19:G20)</f>
        <v>632</v>
      </c>
      <c r="H18" s="21"/>
      <c r="I18" s="19">
        <f>SUM(I19:I20)</f>
        <v>234</v>
      </c>
      <c r="J18" s="20">
        <f>SUM(J19:J20)</f>
        <v>211</v>
      </c>
      <c r="K18" s="20"/>
      <c r="L18" s="19">
        <f>SUM(L19:L20)</f>
        <v>196</v>
      </c>
      <c r="M18" s="20">
        <f>SUM(M19:M20)</f>
        <v>173</v>
      </c>
      <c r="N18" s="21"/>
      <c r="O18" s="19">
        <f>SUM(O19:O20)</f>
        <v>136</v>
      </c>
      <c r="P18" s="20">
        <f>SUM(P19:P20)</f>
        <v>127</v>
      </c>
      <c r="Q18" s="21"/>
      <c r="R18" s="19">
        <f>SUM(R19:R20)</f>
        <v>133</v>
      </c>
      <c r="S18" s="20">
        <f>SUM(S19:S20)</f>
        <v>121</v>
      </c>
      <c r="T18" s="20"/>
      <c r="U18" s="73" t="s">
        <v>41</v>
      </c>
      <c r="V18" s="17" t="s">
        <v>41</v>
      </c>
      <c r="W18" s="17"/>
      <c r="X18" s="17"/>
      <c r="Y18" s="17"/>
      <c r="Z18" s="30"/>
    </row>
    <row r="19" spans="1:32" s="36" customFormat="1" ht="15" customHeight="1" x14ac:dyDescent="0.25">
      <c r="A19" s="35"/>
      <c r="B19" s="35"/>
      <c r="C19" s="35"/>
      <c r="D19" s="173"/>
      <c r="E19" s="174" t="s">
        <v>76</v>
      </c>
      <c r="F19" s="175">
        <v>680</v>
      </c>
      <c r="G19" s="176">
        <v>613</v>
      </c>
      <c r="H19" s="177"/>
      <c r="I19" s="175">
        <v>225</v>
      </c>
      <c r="J19" s="176">
        <v>202</v>
      </c>
      <c r="K19" s="177"/>
      <c r="L19" s="175">
        <v>190</v>
      </c>
      <c r="M19" s="176">
        <v>167</v>
      </c>
      <c r="N19" s="177"/>
      <c r="O19" s="175">
        <v>134</v>
      </c>
      <c r="P19" s="176">
        <v>125</v>
      </c>
      <c r="Q19" s="177"/>
      <c r="R19" s="175">
        <v>131</v>
      </c>
      <c r="S19" s="176">
        <v>119</v>
      </c>
      <c r="T19" s="176"/>
      <c r="U19" s="178" t="s">
        <v>41</v>
      </c>
      <c r="V19" s="179" t="s">
        <v>41</v>
      </c>
      <c r="W19" s="163"/>
      <c r="X19" s="163"/>
      <c r="Y19" s="163"/>
      <c r="Z19" s="164"/>
    </row>
    <row r="20" spans="1:32" s="36" customFormat="1" ht="15" customHeight="1" x14ac:dyDescent="0.25">
      <c r="A20" s="35"/>
      <c r="B20" s="35"/>
      <c r="C20" s="35"/>
      <c r="D20" s="173"/>
      <c r="E20" s="174" t="s">
        <v>77</v>
      </c>
      <c r="F20" s="175">
        <v>19</v>
      </c>
      <c r="G20" s="176">
        <v>19</v>
      </c>
      <c r="H20" s="177"/>
      <c r="I20" s="175">
        <v>9</v>
      </c>
      <c r="J20" s="176">
        <v>9</v>
      </c>
      <c r="K20" s="177"/>
      <c r="L20" s="175">
        <v>6</v>
      </c>
      <c r="M20" s="176">
        <v>6</v>
      </c>
      <c r="N20" s="177"/>
      <c r="O20" s="175">
        <v>2</v>
      </c>
      <c r="P20" s="176">
        <v>2</v>
      </c>
      <c r="Q20" s="177"/>
      <c r="R20" s="175">
        <v>2</v>
      </c>
      <c r="S20" s="176">
        <v>2</v>
      </c>
      <c r="T20" s="176"/>
      <c r="U20" s="178" t="s">
        <v>41</v>
      </c>
      <c r="V20" s="179" t="s">
        <v>41</v>
      </c>
      <c r="W20" s="163"/>
      <c r="X20" s="163"/>
      <c r="Y20" s="163"/>
      <c r="Z20" s="164"/>
    </row>
    <row r="21" spans="1:32" ht="17.25" customHeight="1" x14ac:dyDescent="0.25">
      <c r="A21" s="31"/>
      <c r="B21" s="31"/>
      <c r="C21" s="31"/>
      <c r="D21" s="32" t="s">
        <v>80</v>
      </c>
      <c r="E21" s="32"/>
      <c r="F21" s="19">
        <f>F22</f>
        <v>183</v>
      </c>
      <c r="G21" s="20">
        <f>G22</f>
        <v>181</v>
      </c>
      <c r="H21" s="21"/>
      <c r="I21" s="19">
        <f>I22</f>
        <v>68</v>
      </c>
      <c r="J21" s="20">
        <f>J22</f>
        <v>66</v>
      </c>
      <c r="K21" s="21"/>
      <c r="L21" s="19">
        <f>L22</f>
        <v>38</v>
      </c>
      <c r="M21" s="20">
        <f>M22</f>
        <v>38</v>
      </c>
      <c r="N21" s="21"/>
      <c r="O21" s="19">
        <f>O22</f>
        <v>39</v>
      </c>
      <c r="P21" s="20">
        <f>P22</f>
        <v>39</v>
      </c>
      <c r="Q21" s="21"/>
      <c r="R21" s="19">
        <f>R22</f>
        <v>38</v>
      </c>
      <c r="S21" s="20">
        <f>S22</f>
        <v>38</v>
      </c>
      <c r="T21" s="20"/>
      <c r="U21" s="73" t="s">
        <v>41</v>
      </c>
      <c r="V21" s="17" t="s">
        <v>41</v>
      </c>
      <c r="W21" s="17"/>
      <c r="X21" s="17"/>
      <c r="Y21" s="17"/>
      <c r="Z21" s="30"/>
    </row>
    <row r="22" spans="1:32" ht="15" customHeight="1" x14ac:dyDescent="0.25">
      <c r="A22" s="31"/>
      <c r="B22" s="31"/>
      <c r="C22" s="181"/>
      <c r="D22" s="180"/>
      <c r="E22" s="173" t="s">
        <v>76</v>
      </c>
      <c r="F22" s="19">
        <v>183</v>
      </c>
      <c r="G22" s="20">
        <v>181</v>
      </c>
      <c r="H22" s="21"/>
      <c r="I22" s="19">
        <v>68</v>
      </c>
      <c r="J22" s="20">
        <v>66</v>
      </c>
      <c r="K22" s="21"/>
      <c r="L22" s="19">
        <v>38</v>
      </c>
      <c r="M22" s="20">
        <v>38</v>
      </c>
      <c r="N22" s="21"/>
      <c r="O22" s="19">
        <v>39</v>
      </c>
      <c r="P22" s="20">
        <v>39</v>
      </c>
      <c r="Q22" s="21"/>
      <c r="R22" s="19">
        <v>38</v>
      </c>
      <c r="S22" s="20">
        <v>38</v>
      </c>
      <c r="T22" s="20"/>
      <c r="U22" s="178" t="s">
        <v>41</v>
      </c>
      <c r="V22" s="179" t="s">
        <v>41</v>
      </c>
      <c r="W22" s="17"/>
      <c r="X22" s="17"/>
      <c r="Y22" s="17"/>
      <c r="Z22" s="30"/>
    </row>
    <row r="23" spans="1:32" ht="17.25" customHeight="1" x14ac:dyDescent="0.25">
      <c r="A23" s="31"/>
      <c r="B23" s="31"/>
      <c r="C23" s="31"/>
      <c r="D23" s="32" t="s">
        <v>82</v>
      </c>
      <c r="E23" s="32"/>
      <c r="F23" s="19">
        <f>F24</f>
        <v>641</v>
      </c>
      <c r="G23" s="20">
        <f>G24</f>
        <v>628</v>
      </c>
      <c r="H23" s="21"/>
      <c r="I23" s="19">
        <f>I24</f>
        <v>154</v>
      </c>
      <c r="J23" s="20">
        <f>J24</f>
        <v>151</v>
      </c>
      <c r="K23" s="21"/>
      <c r="L23" s="19">
        <f>L24</f>
        <v>129</v>
      </c>
      <c r="M23" s="20">
        <f>M24</f>
        <v>123</v>
      </c>
      <c r="N23" s="21"/>
      <c r="O23" s="19">
        <f>O24</f>
        <v>188</v>
      </c>
      <c r="P23" s="20">
        <f>P24</f>
        <v>184</v>
      </c>
      <c r="Q23" s="21"/>
      <c r="R23" s="19">
        <f>R24</f>
        <v>170</v>
      </c>
      <c r="S23" s="20">
        <f>S24</f>
        <v>170</v>
      </c>
      <c r="T23" s="20"/>
      <c r="U23" s="73" t="s">
        <v>41</v>
      </c>
      <c r="V23" s="17" t="s">
        <v>41</v>
      </c>
      <c r="W23" s="17"/>
      <c r="X23" s="17"/>
      <c r="Y23" s="30"/>
      <c r="Z23" s="30"/>
    </row>
    <row r="24" spans="1:32" ht="15" customHeight="1" x14ac:dyDescent="0.25">
      <c r="A24" s="31"/>
      <c r="B24" s="31"/>
      <c r="C24" s="31"/>
      <c r="D24" s="173"/>
      <c r="E24" s="173" t="s">
        <v>76</v>
      </c>
      <c r="F24" s="19">
        <v>641</v>
      </c>
      <c r="G24" s="20">
        <v>628</v>
      </c>
      <c r="H24" s="21"/>
      <c r="I24" s="19">
        <v>154</v>
      </c>
      <c r="J24" s="20">
        <v>151</v>
      </c>
      <c r="K24" s="21"/>
      <c r="L24" s="19">
        <v>129</v>
      </c>
      <c r="M24" s="20">
        <v>123</v>
      </c>
      <c r="N24" s="21"/>
      <c r="O24" s="19">
        <v>188</v>
      </c>
      <c r="P24" s="20">
        <v>184</v>
      </c>
      <c r="Q24" s="21"/>
      <c r="R24" s="19">
        <v>170</v>
      </c>
      <c r="S24" s="20">
        <v>170</v>
      </c>
      <c r="T24" s="20"/>
      <c r="U24" s="73" t="s">
        <v>41</v>
      </c>
      <c r="V24" s="17" t="s">
        <v>41</v>
      </c>
      <c r="W24" s="17"/>
      <c r="X24" s="17"/>
      <c r="Y24" s="17"/>
      <c r="Z24" s="30"/>
    </row>
    <row r="25" spans="1:32" ht="40.5" customHeight="1" x14ac:dyDescent="0.25">
      <c r="B25" s="211" t="s">
        <v>11</v>
      </c>
      <c r="C25" s="211"/>
      <c r="D25" s="211"/>
      <c r="E25" s="212"/>
      <c r="F25" s="107">
        <f>F26</f>
        <v>542</v>
      </c>
      <c r="G25" s="108">
        <f>G26</f>
        <v>530</v>
      </c>
      <c r="H25" s="109"/>
      <c r="I25" s="107">
        <f>I26</f>
        <v>161</v>
      </c>
      <c r="J25" s="108">
        <f>J26</f>
        <v>157</v>
      </c>
      <c r="K25" s="109"/>
      <c r="L25" s="107">
        <f>L26</f>
        <v>158</v>
      </c>
      <c r="M25" s="108">
        <f>M26</f>
        <v>156</v>
      </c>
      <c r="N25" s="109"/>
      <c r="O25" s="107">
        <f>O26</f>
        <v>151</v>
      </c>
      <c r="P25" s="108">
        <f>P26</f>
        <v>145</v>
      </c>
      <c r="Q25" s="109"/>
      <c r="R25" s="107">
        <f>R26</f>
        <v>72</v>
      </c>
      <c r="S25" s="108">
        <f>S26</f>
        <v>72</v>
      </c>
      <c r="T25" s="108"/>
      <c r="U25" s="110" t="s">
        <v>41</v>
      </c>
      <c r="V25" s="111" t="s">
        <v>41</v>
      </c>
      <c r="W25" s="17"/>
      <c r="X25" s="17"/>
      <c r="Y25" s="17"/>
      <c r="Z25" s="263"/>
      <c r="AA25" s="263"/>
      <c r="AB25" s="263"/>
      <c r="AC25" s="263"/>
      <c r="AD25" s="263"/>
      <c r="AE25" s="263"/>
    </row>
    <row r="26" spans="1:32" ht="15" customHeight="1" x14ac:dyDescent="0.25">
      <c r="A26" s="31"/>
      <c r="B26" s="31"/>
      <c r="C26" s="31"/>
      <c r="D26" s="32" t="s">
        <v>122</v>
      </c>
      <c r="E26" s="32"/>
      <c r="F26" s="19">
        <v>542</v>
      </c>
      <c r="G26" s="20">
        <v>530</v>
      </c>
      <c r="H26" s="21"/>
      <c r="I26" s="19">
        <v>161</v>
      </c>
      <c r="J26" s="20">
        <v>157</v>
      </c>
      <c r="K26" s="21"/>
      <c r="L26" s="19">
        <v>158</v>
      </c>
      <c r="M26" s="20">
        <v>156</v>
      </c>
      <c r="N26" s="21"/>
      <c r="O26" s="19">
        <v>151</v>
      </c>
      <c r="P26" s="20">
        <v>145</v>
      </c>
      <c r="Q26" s="21"/>
      <c r="R26" s="19">
        <v>72</v>
      </c>
      <c r="S26" s="20">
        <v>72</v>
      </c>
      <c r="T26" s="20"/>
      <c r="U26" s="73" t="s">
        <v>41</v>
      </c>
      <c r="V26" s="17" t="s">
        <v>41</v>
      </c>
      <c r="W26" s="17"/>
      <c r="X26" s="17"/>
      <c r="Y26" s="17"/>
      <c r="Z26" s="263"/>
      <c r="AA26" s="263"/>
      <c r="AB26" s="263"/>
      <c r="AC26" s="263"/>
      <c r="AD26" s="263"/>
      <c r="AE26" s="263"/>
    </row>
    <row r="27" spans="1:32" x14ac:dyDescent="0.25">
      <c r="G27" s="11"/>
      <c r="J27" s="11"/>
      <c r="M27" s="11"/>
      <c r="Z27" s="263"/>
      <c r="AA27" s="263"/>
      <c r="AB27" s="263"/>
      <c r="AC27" s="263"/>
      <c r="AD27" s="263"/>
      <c r="AE27" s="263"/>
    </row>
    <row r="28" spans="1:32" ht="15.6" customHeight="1" x14ac:dyDescent="0.25">
      <c r="Y28" s="265"/>
      <c r="Z28" s="265"/>
      <c r="AA28" s="265"/>
      <c r="AB28" s="265"/>
      <c r="AC28" s="265"/>
      <c r="AD28" s="265"/>
      <c r="AE28" s="265"/>
      <c r="AF28" s="265"/>
    </row>
    <row r="29" spans="1:32" x14ac:dyDescent="0.25">
      <c r="V29" s="38"/>
      <c r="W29" s="38"/>
      <c r="X29" s="38"/>
      <c r="Y29" s="38"/>
      <c r="Z29" s="39" t="s">
        <v>45</v>
      </c>
      <c r="AA29" s="39" t="s">
        <v>46</v>
      </c>
      <c r="AB29" s="39" t="s">
        <v>47</v>
      </c>
      <c r="AC29" s="39" t="s">
        <v>48</v>
      </c>
      <c r="AD29" s="39" t="s">
        <v>60</v>
      </c>
      <c r="AE29" s="38" t="s">
        <v>18</v>
      </c>
      <c r="AF29" s="38"/>
    </row>
    <row r="30" spans="1:32" x14ac:dyDescent="0.25">
      <c r="Y30" s="38" t="s">
        <v>1</v>
      </c>
      <c r="Z30" s="40">
        <f>SUM(I6)</f>
        <v>9035</v>
      </c>
      <c r="AA30" s="40">
        <f>SUM(L6)</f>
        <v>9143</v>
      </c>
      <c r="AB30" s="40">
        <f>SUM(O6)</f>
        <v>9185</v>
      </c>
      <c r="AC30" s="40">
        <f>SUM(R6)</f>
        <v>8114</v>
      </c>
      <c r="AD30" s="40">
        <f>SUM(U6)</f>
        <v>331</v>
      </c>
      <c r="AE30" s="40">
        <f>SUM(Z30:AD30)</f>
        <v>35808</v>
      </c>
      <c r="AF30" s="38"/>
    </row>
    <row r="31" spans="1:32" x14ac:dyDescent="0.25">
      <c r="Y31" s="38" t="s">
        <v>13</v>
      </c>
      <c r="Z31" s="40">
        <f>SUM(J6)</f>
        <v>8718</v>
      </c>
      <c r="AA31" s="40">
        <f>SUM(M6)</f>
        <v>8932</v>
      </c>
      <c r="AB31" s="40">
        <f>SUM(P6)</f>
        <v>9036</v>
      </c>
      <c r="AC31" s="40">
        <f>SUM(S6)</f>
        <v>8052</v>
      </c>
      <c r="AD31" s="40">
        <f>SUM(V6)</f>
        <v>331</v>
      </c>
      <c r="AE31" s="40">
        <f>SUM(Z31:AD31)</f>
        <v>35069</v>
      </c>
      <c r="AF31" s="38"/>
    </row>
    <row r="32" spans="1:32" x14ac:dyDescent="0.25">
      <c r="Y32" s="38"/>
      <c r="Z32" s="38"/>
      <c r="AA32" s="38"/>
      <c r="AB32" s="38"/>
      <c r="AC32" s="38"/>
      <c r="AD32" s="38"/>
      <c r="AE32" s="38"/>
      <c r="AF32" s="38"/>
    </row>
  </sheetData>
  <mergeCells count="18">
    <mergeCell ref="F3:H3"/>
    <mergeCell ref="A1:V1"/>
    <mergeCell ref="J4:K4"/>
    <mergeCell ref="M4:N4"/>
    <mergeCell ref="P4:Q4"/>
    <mergeCell ref="V4:W4"/>
    <mergeCell ref="U3:W3"/>
    <mergeCell ref="F2:W2"/>
    <mergeCell ref="L3:N3"/>
    <mergeCell ref="O3:Q3"/>
    <mergeCell ref="R3:T3"/>
    <mergeCell ref="G4:H4"/>
    <mergeCell ref="I3:K3"/>
    <mergeCell ref="Z25:AE27"/>
    <mergeCell ref="Z5:AE7"/>
    <mergeCell ref="Y28:AF28"/>
    <mergeCell ref="B25:E25"/>
    <mergeCell ref="S4:T4"/>
  </mergeCells>
  <phoneticPr fontId="3" type="noConversion"/>
  <dataValidations xWindow="967" yWindow="699" count="1">
    <dataValidation allowBlank="1" showInputMessage="1" showErrorMessage="1" prompt="izmijeni podatke za graf" sqref="Z30:AD30"/>
  </dataValidations>
  <printOptions horizontalCentered="1"/>
  <pageMargins left="0.31" right="0.24" top="0.78740157480314965" bottom="0.59055118110236227" header="0.51181102362204722" footer="0.51181102362204722"/>
  <pageSetup paperSize="9" scale="85" orientation="portrait" horizontalDpi="1200" verticalDpi="1200" r:id="rId1"/>
  <headerFooter alignWithMargins="0">
    <oddFooter>&amp;R&amp;"Times New Roman,Regular"&amp;10 3</oddFooter>
  </headerFooter>
  <ignoredErrors>
    <ignoredError sqref="F14:G14 F25" formula="1"/>
    <ignoredError sqref="P1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showGridLines="0" workbookViewId="0">
      <selection activeCell="T40" sqref="T40:W43"/>
    </sheetView>
  </sheetViews>
  <sheetFormatPr defaultColWidth="9.77734375" defaultRowHeight="15" x14ac:dyDescent="0.25"/>
  <cols>
    <col min="1" max="3" width="1.33203125" style="1" customWidth="1"/>
    <col min="4" max="4" width="1.44140625" style="1" customWidth="1"/>
    <col min="5" max="5" width="29.44140625" style="1" customWidth="1"/>
    <col min="6" max="6" width="4.88671875" style="1" customWidth="1"/>
    <col min="7" max="7" width="0.88671875" style="1" customWidth="1"/>
    <col min="8" max="8" width="6.33203125" style="1" customWidth="1"/>
    <col min="9" max="9" width="0.88671875" style="1" customWidth="1"/>
    <col min="10" max="10" width="6.77734375" style="1" customWidth="1"/>
    <col min="11" max="11" width="0.88671875" style="1" customWidth="1"/>
    <col min="12" max="12" width="6.77734375" style="1" customWidth="1"/>
    <col min="13" max="13" width="0.88671875" style="1" customWidth="1"/>
    <col min="14" max="14" width="6.5546875" style="1" customWidth="1"/>
    <col min="15" max="15" width="1.77734375" style="1" customWidth="1"/>
    <col min="16" max="17" width="2.5546875" style="1" customWidth="1"/>
    <col min="18" max="18" width="2.6640625" style="1" customWidth="1"/>
    <col min="19" max="19" width="5.5546875" style="1" customWidth="1"/>
    <col min="20" max="20" width="14" style="1" customWidth="1"/>
    <col min="21" max="21" width="7" style="1" customWidth="1"/>
    <col min="22" max="22" width="8.88671875" style="1" customWidth="1"/>
    <col min="23" max="23" width="4.77734375" style="1" customWidth="1"/>
    <col min="24" max="16384" width="9.77734375" style="1"/>
  </cols>
  <sheetData>
    <row r="1" spans="1:25" ht="35.25" customHeight="1" thickBot="1" x14ac:dyDescent="0.3">
      <c r="A1" s="225" t="s">
        <v>123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</row>
    <row r="2" spans="1:25" ht="20.25" customHeight="1" x14ac:dyDescent="0.25">
      <c r="A2" s="12"/>
      <c r="B2" s="12"/>
      <c r="C2" s="12"/>
      <c r="D2" s="2"/>
      <c r="E2" s="2"/>
      <c r="F2" s="197" t="s">
        <v>4</v>
      </c>
      <c r="G2" s="198"/>
      <c r="H2" s="199" t="s">
        <v>0</v>
      </c>
      <c r="I2" s="200"/>
      <c r="J2" s="207" t="s">
        <v>5</v>
      </c>
      <c r="K2" s="208"/>
      <c r="L2" s="208"/>
      <c r="M2" s="209"/>
      <c r="N2" s="197" t="s">
        <v>3</v>
      </c>
      <c r="O2" s="198"/>
      <c r="U2" s="158"/>
      <c r="V2" s="158"/>
      <c r="W2" s="158"/>
      <c r="X2" s="158"/>
      <c r="Y2" s="158"/>
    </row>
    <row r="3" spans="1:25" ht="15.75" customHeight="1" x14ac:dyDescent="0.25">
      <c r="A3" s="3"/>
      <c r="B3" s="3"/>
      <c r="C3" s="3"/>
      <c r="D3" s="3"/>
      <c r="E3" s="3"/>
      <c r="F3" s="194"/>
      <c r="G3" s="195"/>
      <c r="H3" s="201"/>
      <c r="I3" s="193"/>
      <c r="J3" s="203" t="s">
        <v>1</v>
      </c>
      <c r="K3" s="204"/>
      <c r="L3" s="205" t="s">
        <v>6</v>
      </c>
      <c r="M3" s="226"/>
      <c r="N3" s="194"/>
      <c r="O3" s="195"/>
      <c r="T3" s="158"/>
      <c r="U3" s="158"/>
      <c r="V3" s="158"/>
      <c r="W3" s="158"/>
      <c r="X3" s="158"/>
      <c r="Y3" s="158"/>
    </row>
    <row r="4" spans="1:25" ht="27" customHeight="1" x14ac:dyDescent="0.25">
      <c r="A4" s="165" t="s">
        <v>74</v>
      </c>
      <c r="B4" s="165"/>
      <c r="C4" s="165"/>
      <c r="D4" s="13"/>
      <c r="E4" s="13"/>
      <c r="F4" s="14">
        <f>SUM(F5,F24)</f>
        <v>108</v>
      </c>
      <c r="G4" s="15"/>
      <c r="H4" s="14">
        <f>SUM(H5,H24)</f>
        <v>1552</v>
      </c>
      <c r="I4" s="16"/>
      <c r="J4" s="14">
        <f>SUM(J5,J24)</f>
        <v>35601</v>
      </c>
      <c r="K4" s="16"/>
      <c r="L4" s="14">
        <f>SUM(L5,L24)</f>
        <v>18144</v>
      </c>
      <c r="M4" s="16"/>
      <c r="N4" s="14">
        <f>SUM(N5,N24)</f>
        <v>4630</v>
      </c>
      <c r="O4" s="15"/>
      <c r="T4" s="264"/>
      <c r="U4" s="264"/>
      <c r="V4" s="264"/>
      <c r="W4" s="264"/>
      <c r="X4" s="158"/>
      <c r="Y4" s="158"/>
    </row>
    <row r="5" spans="1:25" s="44" customFormat="1" ht="24.75" customHeight="1" x14ac:dyDescent="0.25">
      <c r="A5" s="41"/>
      <c r="B5" s="93" t="s">
        <v>8</v>
      </c>
      <c r="C5" s="41"/>
      <c r="D5" s="15"/>
      <c r="E5" s="15"/>
      <c r="F5" s="19">
        <f>SUM(F6,F10,F13,F16)</f>
        <v>103</v>
      </c>
      <c r="G5" s="20"/>
      <c r="H5" s="19">
        <f>SUM(H6,H10,H13,H16)</f>
        <v>1467</v>
      </c>
      <c r="I5" s="21"/>
      <c r="J5" s="19">
        <f>SUM(J6,J10,J13,J16)</f>
        <v>35085</v>
      </c>
      <c r="K5" s="21"/>
      <c r="L5" s="19">
        <f>SUM(L6,L10,L13,L16)</f>
        <v>17923</v>
      </c>
      <c r="M5" s="21"/>
      <c r="N5" s="19">
        <f>SUM(N6,N10,N13,N16)</f>
        <v>4514</v>
      </c>
      <c r="O5" s="43"/>
      <c r="T5" s="264"/>
      <c r="U5" s="264"/>
      <c r="V5" s="264"/>
      <c r="W5" s="264"/>
    </row>
    <row r="6" spans="1:25" ht="21" customHeight="1" x14ac:dyDescent="0.25">
      <c r="A6" s="22"/>
      <c r="B6" s="22"/>
      <c r="C6" s="22" t="s">
        <v>2</v>
      </c>
      <c r="D6" s="23"/>
      <c r="E6" s="23"/>
      <c r="F6" s="19">
        <f>SUM(F7:F9)</f>
        <v>38</v>
      </c>
      <c r="G6" s="20"/>
      <c r="H6" s="19">
        <f>SUM(H7:H9)</f>
        <v>586</v>
      </c>
      <c r="I6" s="21"/>
      <c r="J6" s="19">
        <f>SUM(J7:J9)</f>
        <v>14441</v>
      </c>
      <c r="K6" s="21"/>
      <c r="L6" s="19">
        <f>SUM(L7:L9)</f>
        <v>8634</v>
      </c>
      <c r="M6" s="21"/>
      <c r="N6" s="19">
        <f>SUM(N7:N9)</f>
        <v>1494</v>
      </c>
      <c r="O6" s="7"/>
    </row>
    <row r="7" spans="1:25" ht="15" customHeight="1" x14ac:dyDescent="0.25">
      <c r="A7" s="22"/>
      <c r="B7" s="22"/>
      <c r="C7" s="22"/>
      <c r="D7" s="23" t="s">
        <v>76</v>
      </c>
      <c r="E7" s="23"/>
      <c r="F7" s="19">
        <v>23</v>
      </c>
      <c r="G7" s="20"/>
      <c r="H7" s="19">
        <v>492</v>
      </c>
      <c r="I7" s="21"/>
      <c r="J7" s="19">
        <v>12809</v>
      </c>
      <c r="K7" s="21"/>
      <c r="L7" s="19">
        <v>7716</v>
      </c>
      <c r="M7" s="21"/>
      <c r="N7" s="19">
        <v>1154</v>
      </c>
      <c r="O7" s="7"/>
      <c r="T7" s="30"/>
      <c r="U7" s="30"/>
      <c r="V7" s="30"/>
    </row>
    <row r="8" spans="1:25" ht="15" customHeight="1" x14ac:dyDescent="0.25">
      <c r="A8" s="22"/>
      <c r="B8" s="22"/>
      <c r="C8" s="22"/>
      <c r="D8" s="23" t="s">
        <v>77</v>
      </c>
      <c r="E8" s="23"/>
      <c r="F8" s="19">
        <v>11</v>
      </c>
      <c r="G8" s="20"/>
      <c r="H8" s="19">
        <v>58</v>
      </c>
      <c r="I8" s="21"/>
      <c r="J8" s="19">
        <v>826</v>
      </c>
      <c r="K8" s="21"/>
      <c r="L8" s="19">
        <v>388</v>
      </c>
      <c r="M8" s="21"/>
      <c r="N8" s="19">
        <v>240</v>
      </c>
      <c r="O8" s="7"/>
      <c r="T8" s="30"/>
      <c r="U8" s="30"/>
      <c r="V8" s="30"/>
    </row>
    <row r="9" spans="1:25" ht="15" customHeight="1" x14ac:dyDescent="0.25">
      <c r="A9" s="22"/>
      <c r="B9" s="22"/>
      <c r="C9" s="22"/>
      <c r="D9" s="23" t="s">
        <v>78</v>
      </c>
      <c r="E9" s="23"/>
      <c r="F9" s="19">
        <v>4</v>
      </c>
      <c r="G9" s="20"/>
      <c r="H9" s="19">
        <v>36</v>
      </c>
      <c r="I9" s="21"/>
      <c r="J9" s="19">
        <v>806</v>
      </c>
      <c r="K9" s="21"/>
      <c r="L9" s="19">
        <v>530</v>
      </c>
      <c r="M9" s="21"/>
      <c r="N9" s="19">
        <v>100</v>
      </c>
      <c r="O9" s="7"/>
      <c r="T9" s="45"/>
    </row>
    <row r="10" spans="1:25" ht="21" customHeight="1" x14ac:dyDescent="0.25">
      <c r="A10" s="22"/>
      <c r="B10" s="22"/>
      <c r="C10" s="22" t="s">
        <v>9</v>
      </c>
      <c r="D10" s="23"/>
      <c r="E10" s="23"/>
      <c r="F10" s="19">
        <f>SUM(F11:F12)</f>
        <v>36</v>
      </c>
      <c r="G10" s="20"/>
      <c r="H10" s="19">
        <f>SUM(H11:H12)</f>
        <v>656</v>
      </c>
      <c r="I10" s="21"/>
      <c r="J10" s="19">
        <f>SUM(J11:J12)</f>
        <v>15054</v>
      </c>
      <c r="K10" s="21"/>
      <c r="L10" s="19">
        <f>SUM(L11:L12)</f>
        <v>6776</v>
      </c>
      <c r="M10" s="21"/>
      <c r="N10" s="19">
        <f>SUM(N11:N12)</f>
        <v>1871</v>
      </c>
      <c r="O10" s="7"/>
    </row>
    <row r="11" spans="1:25" ht="15" customHeight="1" x14ac:dyDescent="0.25">
      <c r="A11" s="22"/>
      <c r="B11" s="22"/>
      <c r="C11" s="22"/>
      <c r="D11" s="23" t="s">
        <v>76</v>
      </c>
      <c r="E11" s="23"/>
      <c r="F11" s="19">
        <v>30</v>
      </c>
      <c r="G11" s="20"/>
      <c r="H11" s="19">
        <v>624</v>
      </c>
      <c r="I11" s="21"/>
      <c r="J11" s="19">
        <v>14688</v>
      </c>
      <c r="K11" s="21"/>
      <c r="L11" s="19">
        <v>6655</v>
      </c>
      <c r="M11" s="21"/>
      <c r="N11" s="19">
        <v>1745</v>
      </c>
      <c r="O11" s="7"/>
    </row>
    <row r="12" spans="1:25" ht="15" customHeight="1" x14ac:dyDescent="0.25">
      <c r="A12" s="22"/>
      <c r="B12" s="22"/>
      <c r="C12" s="22"/>
      <c r="D12" s="23" t="s">
        <v>77</v>
      </c>
      <c r="E12" s="23"/>
      <c r="F12" s="19">
        <v>6</v>
      </c>
      <c r="G12" s="20"/>
      <c r="H12" s="19">
        <v>32</v>
      </c>
      <c r="I12" s="21"/>
      <c r="J12" s="19">
        <v>366</v>
      </c>
      <c r="K12" s="21"/>
      <c r="L12" s="19">
        <v>121</v>
      </c>
      <c r="M12" s="21"/>
      <c r="N12" s="19">
        <v>126</v>
      </c>
      <c r="O12" s="7"/>
    </row>
    <row r="13" spans="1:25" ht="21" customHeight="1" x14ac:dyDescent="0.25">
      <c r="A13" s="22"/>
      <c r="B13" s="22"/>
      <c r="C13" s="22" t="s">
        <v>10</v>
      </c>
      <c r="D13" s="23"/>
      <c r="E13" s="23"/>
      <c r="F13" s="19">
        <f>SUM(F14:F15)</f>
        <v>15</v>
      </c>
      <c r="G13" s="20"/>
      <c r="H13" s="19">
        <f>SUM(H14:H15)</f>
        <v>200</v>
      </c>
      <c r="I13" s="21"/>
      <c r="J13" s="19">
        <f>SUM(J14:J15)</f>
        <v>4033</v>
      </c>
      <c r="K13" s="21"/>
      <c r="L13" s="19">
        <f>SUM(L14:L15)</f>
        <v>1386</v>
      </c>
      <c r="M13" s="21"/>
      <c r="N13" s="19">
        <f>SUM(N14:N15)</f>
        <v>597</v>
      </c>
      <c r="O13" s="7"/>
    </row>
    <row r="14" spans="1:25" ht="15" customHeight="1" x14ac:dyDescent="0.25">
      <c r="A14" s="22"/>
      <c r="B14" s="22"/>
      <c r="C14" s="22"/>
      <c r="D14" s="23" t="s">
        <v>76</v>
      </c>
      <c r="E14" s="23"/>
      <c r="F14" s="19">
        <v>14</v>
      </c>
      <c r="G14" s="20"/>
      <c r="H14" s="19">
        <v>198</v>
      </c>
      <c r="I14" s="21"/>
      <c r="J14" s="19">
        <v>4028</v>
      </c>
      <c r="K14" s="21"/>
      <c r="L14" s="19">
        <v>1386</v>
      </c>
      <c r="M14" s="21"/>
      <c r="N14" s="19">
        <v>583</v>
      </c>
      <c r="O14" s="7"/>
      <c r="U14" s="30"/>
    </row>
    <row r="15" spans="1:25" ht="15" customHeight="1" x14ac:dyDescent="0.25">
      <c r="A15" s="22"/>
      <c r="B15" s="22"/>
      <c r="C15" s="22"/>
      <c r="D15" s="23" t="s">
        <v>77</v>
      </c>
      <c r="E15" s="23"/>
      <c r="F15" s="19">
        <v>1</v>
      </c>
      <c r="G15" s="20"/>
      <c r="H15" s="19">
        <v>2</v>
      </c>
      <c r="I15" s="21"/>
      <c r="J15" s="19">
        <v>5</v>
      </c>
      <c r="K15" s="21"/>
      <c r="L15" s="19" t="s">
        <v>41</v>
      </c>
      <c r="M15" s="21"/>
      <c r="N15" s="19">
        <v>14</v>
      </c>
      <c r="O15" s="7"/>
    </row>
    <row r="16" spans="1:25" ht="21" customHeight="1" x14ac:dyDescent="0.25">
      <c r="A16" s="22"/>
      <c r="B16" s="22"/>
      <c r="C16" s="22" t="s">
        <v>62</v>
      </c>
      <c r="D16" s="23"/>
      <c r="E16" s="23"/>
      <c r="F16" s="19">
        <f>SUM(F17,F20,F22)</f>
        <v>14</v>
      </c>
      <c r="G16" s="20"/>
      <c r="H16" s="19">
        <f>SUM(H17,H20,H22)</f>
        <v>25</v>
      </c>
      <c r="I16" s="21"/>
      <c r="J16" s="19">
        <f>SUM(J17,J20,J22)</f>
        <v>1557</v>
      </c>
      <c r="K16" s="21"/>
      <c r="L16" s="19">
        <f>SUM(L17,L20,L22)</f>
        <v>1127</v>
      </c>
      <c r="M16" s="21"/>
      <c r="N16" s="19">
        <f>SUM(N17,N20,N22)</f>
        <v>552</v>
      </c>
      <c r="O16" s="7"/>
    </row>
    <row r="17" spans="1:24" ht="16.5" customHeight="1" x14ac:dyDescent="0.25">
      <c r="A17" s="22"/>
      <c r="B17" s="22"/>
      <c r="C17" s="22"/>
      <c r="D17" s="23" t="s">
        <v>79</v>
      </c>
      <c r="E17" s="23"/>
      <c r="F17" s="19">
        <f>SUM(F18:F19)</f>
        <v>9</v>
      </c>
      <c r="G17" s="20"/>
      <c r="H17" s="19" t="s">
        <v>41</v>
      </c>
      <c r="I17" s="21"/>
      <c r="J17" s="19">
        <f>SUM(J18:J19)</f>
        <v>721</v>
      </c>
      <c r="K17" s="21"/>
      <c r="L17" s="19">
        <f>SUM(L18:L19)</f>
        <v>437</v>
      </c>
      <c r="M17" s="21"/>
      <c r="N17" s="19">
        <f>SUM(N18:N19)</f>
        <v>353</v>
      </c>
      <c r="O17" s="7"/>
    </row>
    <row r="18" spans="1:24" ht="15" customHeight="1" x14ac:dyDescent="0.25">
      <c r="A18" s="22"/>
      <c r="B18" s="22"/>
      <c r="C18" s="22"/>
      <c r="E18" s="23" t="s">
        <v>76</v>
      </c>
      <c r="F18" s="19">
        <v>6</v>
      </c>
      <c r="G18" s="20"/>
      <c r="H18" s="19" t="s">
        <v>41</v>
      </c>
      <c r="I18" s="21"/>
      <c r="J18" s="19">
        <v>707</v>
      </c>
      <c r="K18" s="21"/>
      <c r="L18" s="19">
        <v>430</v>
      </c>
      <c r="M18" s="21"/>
      <c r="N18" s="19">
        <v>334</v>
      </c>
      <c r="O18" s="7"/>
    </row>
    <row r="19" spans="1:24" ht="15" customHeight="1" x14ac:dyDescent="0.25">
      <c r="A19" s="22"/>
      <c r="B19" s="22"/>
      <c r="C19" s="22"/>
      <c r="E19" s="23" t="s">
        <v>77</v>
      </c>
      <c r="F19" s="19">
        <v>3</v>
      </c>
      <c r="G19" s="20"/>
      <c r="H19" s="19" t="s">
        <v>41</v>
      </c>
      <c r="I19" s="21"/>
      <c r="J19" s="19">
        <v>14</v>
      </c>
      <c r="K19" s="21"/>
      <c r="L19" s="19">
        <v>7</v>
      </c>
      <c r="M19" s="21"/>
      <c r="N19" s="19">
        <v>19</v>
      </c>
      <c r="O19" s="7"/>
    </row>
    <row r="20" spans="1:24" ht="16.5" customHeight="1" x14ac:dyDescent="0.25">
      <c r="A20" s="17"/>
      <c r="B20" s="17"/>
      <c r="C20" s="17"/>
      <c r="D20" s="18" t="s">
        <v>80</v>
      </c>
      <c r="E20" s="18"/>
      <c r="F20" s="19">
        <f>F21</f>
        <v>3</v>
      </c>
      <c r="G20" s="20"/>
      <c r="H20" s="19" t="str">
        <f>H21</f>
        <v>-</v>
      </c>
      <c r="I20" s="21"/>
      <c r="J20" s="19">
        <f>J21</f>
        <v>200</v>
      </c>
      <c r="K20" s="21"/>
      <c r="L20" s="19">
        <f>L21</f>
        <v>184</v>
      </c>
      <c r="M20" s="21"/>
      <c r="N20" s="19">
        <f>N21</f>
        <v>84</v>
      </c>
      <c r="O20" s="7"/>
    </row>
    <row r="21" spans="1:24" ht="15" customHeight="1" x14ac:dyDescent="0.25">
      <c r="A21" s="17"/>
      <c r="B21" s="17"/>
      <c r="C21" s="17"/>
      <c r="E21" s="18" t="s">
        <v>76</v>
      </c>
      <c r="F21" s="19">
        <v>3</v>
      </c>
      <c r="G21" s="20"/>
      <c r="H21" s="19" t="s">
        <v>41</v>
      </c>
      <c r="I21" s="21"/>
      <c r="J21" s="19">
        <v>200</v>
      </c>
      <c r="K21" s="21"/>
      <c r="L21" s="19">
        <v>184</v>
      </c>
      <c r="M21" s="21"/>
      <c r="N21" s="19">
        <v>84</v>
      </c>
      <c r="O21" s="7"/>
    </row>
    <row r="22" spans="1:24" ht="16.5" customHeight="1" x14ac:dyDescent="0.25">
      <c r="A22" s="17"/>
      <c r="B22" s="17"/>
      <c r="C22" s="17"/>
      <c r="D22" s="18" t="s">
        <v>82</v>
      </c>
      <c r="E22" s="18"/>
      <c r="F22" s="19">
        <f>F23</f>
        <v>2</v>
      </c>
      <c r="G22" s="20"/>
      <c r="H22" s="19">
        <f>H23</f>
        <v>25</v>
      </c>
      <c r="I22" s="21"/>
      <c r="J22" s="19">
        <f>J23</f>
        <v>636</v>
      </c>
      <c r="K22" s="21"/>
      <c r="L22" s="19">
        <f>L23</f>
        <v>506</v>
      </c>
      <c r="M22" s="21"/>
      <c r="N22" s="19">
        <f>N23</f>
        <v>115</v>
      </c>
      <c r="O22" s="7"/>
    </row>
    <row r="23" spans="1:24" ht="15" customHeight="1" x14ac:dyDescent="0.25">
      <c r="A23" s="17"/>
      <c r="B23" s="17"/>
      <c r="C23" s="17"/>
      <c r="E23" s="18" t="s">
        <v>76</v>
      </c>
      <c r="F23" s="19">
        <v>2</v>
      </c>
      <c r="G23" s="20"/>
      <c r="H23" s="19">
        <v>25</v>
      </c>
      <c r="I23" s="21"/>
      <c r="J23" s="19">
        <v>636</v>
      </c>
      <c r="K23" s="21"/>
      <c r="L23" s="19">
        <v>506</v>
      </c>
      <c r="M23" s="21"/>
      <c r="N23" s="19">
        <v>115</v>
      </c>
      <c r="O23" s="7"/>
    </row>
    <row r="24" spans="1:24" ht="21.75" customHeight="1" x14ac:dyDescent="0.25">
      <c r="A24" s="17"/>
      <c r="B24" s="94" t="s">
        <v>11</v>
      </c>
      <c r="C24" s="94"/>
      <c r="D24" s="94"/>
      <c r="E24" s="95"/>
      <c r="F24" s="19">
        <f>F25</f>
        <v>5</v>
      </c>
      <c r="G24" s="20"/>
      <c r="H24" s="19">
        <f>H25</f>
        <v>85</v>
      </c>
      <c r="I24" s="21"/>
      <c r="J24" s="19">
        <f>J25</f>
        <v>516</v>
      </c>
      <c r="K24" s="21"/>
      <c r="L24" s="19">
        <f>L25</f>
        <v>221</v>
      </c>
      <c r="M24" s="21"/>
      <c r="N24" s="19">
        <f>N25</f>
        <v>116</v>
      </c>
      <c r="O24" s="7"/>
    </row>
    <row r="25" spans="1:24" ht="15" customHeight="1" x14ac:dyDescent="0.25">
      <c r="A25" s="17"/>
      <c r="B25" s="17"/>
      <c r="C25" s="17"/>
      <c r="D25" s="18" t="s">
        <v>76</v>
      </c>
      <c r="E25" s="18"/>
      <c r="F25" s="19">
        <v>5</v>
      </c>
      <c r="G25" s="20"/>
      <c r="H25" s="19">
        <v>85</v>
      </c>
      <c r="I25" s="21"/>
      <c r="J25" s="20">
        <v>516</v>
      </c>
      <c r="K25" s="21"/>
      <c r="L25" s="20">
        <v>221</v>
      </c>
      <c r="M25" s="21"/>
      <c r="N25" s="20">
        <v>116</v>
      </c>
      <c r="O25" s="7"/>
    </row>
    <row r="26" spans="1:24" ht="27" customHeight="1" x14ac:dyDescent="0.25">
      <c r="A26" s="202" t="s">
        <v>75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</row>
    <row r="27" spans="1:24" ht="6.75" customHeight="1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</row>
    <row r="28" spans="1:24" ht="14.25" customHeight="1" x14ac:dyDescent="0.25">
      <c r="A28" s="17"/>
      <c r="B28" s="22" t="s">
        <v>69</v>
      </c>
      <c r="C28" s="17"/>
      <c r="D28" s="18"/>
      <c r="E28" s="18"/>
      <c r="F28" s="19">
        <f>SUM(F29,F30)</f>
        <v>11</v>
      </c>
      <c r="G28" s="20"/>
      <c r="H28" s="19">
        <f>SUM(H29,H30)</f>
        <v>122</v>
      </c>
      <c r="I28" s="21"/>
      <c r="J28" s="19">
        <f>SUM(J29,J30)</f>
        <v>1159</v>
      </c>
      <c r="K28" s="21"/>
      <c r="L28" s="19">
        <f>SUM(L29,L30)</f>
        <v>492</v>
      </c>
      <c r="M28" s="21"/>
      <c r="N28" s="19">
        <f>SUM(N29,N30)</f>
        <v>314</v>
      </c>
      <c r="O28" s="7"/>
    </row>
    <row r="29" spans="1:24" ht="15" customHeight="1" x14ac:dyDescent="0.25">
      <c r="A29" s="22"/>
      <c r="B29" s="22"/>
      <c r="C29" s="22"/>
      <c r="D29" s="23" t="s">
        <v>76</v>
      </c>
      <c r="E29" s="23"/>
      <c r="F29" s="19">
        <v>9</v>
      </c>
      <c r="G29" s="20"/>
      <c r="H29" s="19">
        <v>120</v>
      </c>
      <c r="I29" s="21"/>
      <c r="J29" s="19">
        <v>1152</v>
      </c>
      <c r="K29" s="21"/>
      <c r="L29" s="19">
        <v>490</v>
      </c>
      <c r="M29" s="21"/>
      <c r="N29" s="19">
        <v>296</v>
      </c>
      <c r="O29" s="7"/>
      <c r="V29" s="1" t="s">
        <v>43</v>
      </c>
    </row>
    <row r="30" spans="1:24" ht="15" customHeight="1" x14ac:dyDescent="0.25">
      <c r="A30" s="22"/>
      <c r="B30" s="22"/>
      <c r="C30" s="22"/>
      <c r="D30" s="23" t="s">
        <v>77</v>
      </c>
      <c r="E30" s="23"/>
      <c r="F30" s="19">
        <v>2</v>
      </c>
      <c r="G30" s="20"/>
      <c r="H30" s="19">
        <v>2</v>
      </c>
      <c r="I30" s="21"/>
      <c r="J30" s="19">
        <v>7</v>
      </c>
      <c r="K30" s="21"/>
      <c r="L30" s="19">
        <v>2</v>
      </c>
      <c r="M30" s="21"/>
      <c r="N30" s="19">
        <v>18</v>
      </c>
      <c r="O30" s="7"/>
    </row>
    <row r="31" spans="1:24" ht="24.75" customHeight="1" x14ac:dyDescent="0.25">
      <c r="A31" s="47" t="s">
        <v>70</v>
      </c>
      <c r="B31" s="22"/>
      <c r="C31" s="22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7"/>
      <c r="T31" s="210"/>
      <c r="U31" s="210"/>
      <c r="V31" s="210"/>
      <c r="W31" s="210"/>
      <c r="X31" s="210"/>
    </row>
    <row r="32" spans="1:24" x14ac:dyDescent="0.25">
      <c r="U32" s="38"/>
      <c r="V32" s="38"/>
      <c r="W32" s="38"/>
    </row>
    <row r="33" spans="20:28" x14ac:dyDescent="0.25">
      <c r="T33" s="47" t="s">
        <v>37</v>
      </c>
      <c r="U33" s="48">
        <v>41.2</v>
      </c>
      <c r="V33" s="40"/>
      <c r="W33" s="40"/>
    </row>
    <row r="34" spans="20:28" x14ac:dyDescent="0.25">
      <c r="T34" s="47" t="s">
        <v>64</v>
      </c>
      <c r="U34" s="48">
        <v>42.9</v>
      </c>
      <c r="V34" s="40"/>
      <c r="W34" s="40"/>
    </row>
    <row r="35" spans="20:28" x14ac:dyDescent="0.25">
      <c r="T35" s="47" t="s">
        <v>65</v>
      </c>
      <c r="U35" s="48">
        <v>11.5</v>
      </c>
      <c r="V35" s="40"/>
      <c r="W35" s="40"/>
    </row>
    <row r="36" spans="20:28" x14ac:dyDescent="0.25">
      <c r="T36" s="47" t="s">
        <v>66</v>
      </c>
      <c r="U36" s="48">
        <v>4.4000000000000004</v>
      </c>
      <c r="V36" s="40"/>
      <c r="W36" s="40"/>
    </row>
    <row r="37" spans="20:28" x14ac:dyDescent="0.25">
      <c r="T37" s="49" t="s">
        <v>19</v>
      </c>
      <c r="U37" s="48">
        <f>SUM(U33:U36)</f>
        <v>100</v>
      </c>
      <c r="V37" s="50"/>
      <c r="W37" s="50"/>
      <c r="X37" s="9"/>
    </row>
    <row r="38" spans="20:28" x14ac:dyDescent="0.25">
      <c r="U38" s="51"/>
      <c r="V38" s="52"/>
      <c r="W38" s="53"/>
      <c r="X38" s="53"/>
    </row>
    <row r="39" spans="20:28" x14ac:dyDescent="0.25">
      <c r="U39" s="51"/>
      <c r="V39" s="53"/>
      <c r="W39" s="53"/>
      <c r="X39" s="53"/>
    </row>
    <row r="40" spans="20:28" ht="14.45" customHeight="1" x14ac:dyDescent="0.25">
      <c r="T40" s="264"/>
      <c r="U40" s="264"/>
      <c r="V40" s="264"/>
      <c r="W40" s="264"/>
      <c r="X40" s="158"/>
      <c r="Y40" s="158"/>
      <c r="Z40" s="36"/>
      <c r="AA40" s="36"/>
      <c r="AB40" s="36"/>
    </row>
    <row r="41" spans="20:28" x14ac:dyDescent="0.25">
      <c r="T41" s="264"/>
      <c r="U41" s="264"/>
      <c r="V41" s="264"/>
      <c r="W41" s="264"/>
      <c r="X41" s="158"/>
      <c r="Y41" s="158"/>
      <c r="Z41" s="36"/>
      <c r="AA41" s="36"/>
      <c r="AB41" s="36"/>
    </row>
    <row r="42" spans="20:28" x14ac:dyDescent="0.25">
      <c r="T42" s="264"/>
      <c r="U42" s="264"/>
      <c r="V42" s="264"/>
      <c r="W42" s="264"/>
      <c r="X42" s="158"/>
      <c r="Y42" s="158"/>
      <c r="Z42" s="36"/>
      <c r="AA42" s="36"/>
      <c r="AB42" s="36"/>
    </row>
    <row r="43" spans="20:28" x14ac:dyDescent="0.25">
      <c r="T43" s="264"/>
      <c r="U43" s="264"/>
      <c r="V43" s="264"/>
      <c r="W43" s="264"/>
      <c r="X43" s="36"/>
      <c r="Y43" s="36"/>
      <c r="Z43" s="36"/>
      <c r="AA43" s="36"/>
      <c r="AB43" s="36"/>
    </row>
    <row r="44" spans="20:28" x14ac:dyDescent="0.25">
      <c r="T44" s="36"/>
      <c r="U44" s="36"/>
      <c r="V44" s="36"/>
      <c r="W44" s="36"/>
      <c r="X44" s="36"/>
      <c r="Y44" s="36"/>
      <c r="Z44" s="36"/>
      <c r="AA44" s="36"/>
      <c r="AB44" s="36"/>
    </row>
  </sheetData>
  <mergeCells count="11">
    <mergeCell ref="T40:W43"/>
    <mergeCell ref="T4:W5"/>
    <mergeCell ref="A26:O26"/>
    <mergeCell ref="A1:O1"/>
    <mergeCell ref="F2:G3"/>
    <mergeCell ref="H2:I3"/>
    <mergeCell ref="J2:M2"/>
    <mergeCell ref="N2:O3"/>
    <mergeCell ref="J3:K3"/>
    <mergeCell ref="L3:M3"/>
    <mergeCell ref="T31:X31"/>
  </mergeCells>
  <phoneticPr fontId="3" type="noConversion"/>
  <dataValidations count="1">
    <dataValidation allowBlank="1" showInputMessage="1" showErrorMessage="1" prompt="izmijeni podatke za graf" sqref="V32"/>
  </dataValidations>
  <printOptions horizontalCentered="1"/>
  <pageMargins left="0.59055118110236227" right="0.59055118110236227" top="0.78740157480314965" bottom="0.59055118110236227" header="0.51181102362204722" footer="0.51181102362204722"/>
  <pageSetup paperSize="9" scale="85" orientation="portrait" horizontalDpi="1200" verticalDpi="1200" r:id="rId1"/>
  <headerFooter alignWithMargins="0">
    <oddFooter>&amp;L&amp;"Times New Roman,Regular"&amp;10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4"/>
  <sheetViews>
    <sheetView showGridLines="0" workbookViewId="0">
      <selection activeCell="AF50" sqref="AF50"/>
    </sheetView>
  </sheetViews>
  <sheetFormatPr defaultColWidth="9.77734375" defaultRowHeight="15" x14ac:dyDescent="0.25"/>
  <cols>
    <col min="1" max="1" width="1.21875" style="1" customWidth="1"/>
    <col min="2" max="2" width="0.77734375" style="1" customWidth="1"/>
    <col min="3" max="3" width="0.6640625" style="1" customWidth="1"/>
    <col min="4" max="4" width="0.88671875" style="1" customWidth="1"/>
    <col min="5" max="5" width="15.88671875" style="1" customWidth="1"/>
    <col min="6" max="6" width="5.44140625" style="1" customWidth="1"/>
    <col min="7" max="7" width="5.33203125" style="1" customWidth="1"/>
    <col min="8" max="8" width="1.44140625" style="1" customWidth="1"/>
    <col min="9" max="9" width="4.6640625" style="1" customWidth="1"/>
    <col min="10" max="10" width="0.5546875" style="1" customWidth="1"/>
    <col min="11" max="11" width="5.33203125" style="1" customWidth="1"/>
    <col min="12" max="12" width="1.44140625" style="1" customWidth="1"/>
    <col min="13" max="13" width="4.6640625" style="1" customWidth="1"/>
    <col min="14" max="14" width="0.5546875" style="1" customWidth="1"/>
    <col min="15" max="15" width="5.33203125" style="1" customWidth="1"/>
    <col min="16" max="16" width="1.44140625" style="1" customWidth="1"/>
    <col min="17" max="17" width="4.6640625" style="1" customWidth="1"/>
    <col min="18" max="18" width="0.5546875" style="1" customWidth="1"/>
    <col min="19" max="19" width="5.33203125" style="1" customWidth="1"/>
    <col min="20" max="20" width="1.44140625" style="1" customWidth="1"/>
    <col min="21" max="21" width="4.6640625" style="1" customWidth="1"/>
    <col min="22" max="22" width="0.5546875" style="1" customWidth="1"/>
    <col min="23" max="23" width="5.33203125" style="1" customWidth="1"/>
    <col min="24" max="24" width="1.44140625" style="1" customWidth="1"/>
    <col min="25" max="25" width="4.6640625" style="1" customWidth="1"/>
    <col min="26" max="26" width="0.5546875" style="1" customWidth="1"/>
    <col min="27" max="27" width="5.33203125" style="1" customWidth="1"/>
    <col min="28" max="28" width="1.44140625" style="1" customWidth="1"/>
    <col min="29" max="29" width="8.33203125" style="1" customWidth="1"/>
    <col min="30" max="39" width="5.5546875" style="1" customWidth="1"/>
    <col min="40" max="16384" width="9.77734375" style="1"/>
  </cols>
  <sheetData>
    <row r="1" spans="1:30" ht="27.75" customHeight="1" thickBot="1" x14ac:dyDescent="0.3">
      <c r="A1" s="167" t="s">
        <v>119</v>
      </c>
      <c r="B1" s="113"/>
      <c r="C1" s="113"/>
      <c r="D1" s="114"/>
      <c r="E1" s="114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4"/>
      <c r="AC1" s="114"/>
    </row>
    <row r="2" spans="1:30" ht="22.5" customHeight="1" x14ac:dyDescent="0.25">
      <c r="A2" s="116"/>
      <c r="B2" s="116"/>
      <c r="C2" s="116"/>
      <c r="D2" s="117"/>
      <c r="E2" s="117"/>
      <c r="F2" s="227" t="s">
        <v>12</v>
      </c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161"/>
    </row>
    <row r="3" spans="1:30" ht="20.25" customHeight="1" x14ac:dyDescent="0.25">
      <c r="A3" s="115"/>
      <c r="B3" s="115"/>
      <c r="C3" s="115"/>
      <c r="D3" s="118"/>
      <c r="E3" s="118"/>
      <c r="F3" s="229" t="s">
        <v>1</v>
      </c>
      <c r="G3" s="230"/>
      <c r="H3" s="168"/>
      <c r="I3" s="231" t="s">
        <v>14</v>
      </c>
      <c r="J3" s="232"/>
      <c r="K3" s="232"/>
      <c r="L3" s="169"/>
      <c r="M3" s="231" t="s">
        <v>15</v>
      </c>
      <c r="N3" s="232"/>
      <c r="O3" s="232"/>
      <c r="P3" s="169"/>
      <c r="Q3" s="231" t="s">
        <v>16</v>
      </c>
      <c r="R3" s="232"/>
      <c r="S3" s="232"/>
      <c r="T3" s="169"/>
      <c r="U3" s="231" t="s">
        <v>17</v>
      </c>
      <c r="V3" s="232"/>
      <c r="W3" s="232"/>
      <c r="X3" s="233"/>
      <c r="Y3" s="234" t="s">
        <v>53</v>
      </c>
      <c r="Z3" s="235"/>
      <c r="AA3" s="235"/>
      <c r="AB3" s="235"/>
      <c r="AC3" s="159"/>
    </row>
    <row r="4" spans="1:30" ht="20.25" customHeight="1" x14ac:dyDescent="0.25">
      <c r="A4" s="119"/>
      <c r="B4" s="119"/>
      <c r="C4" s="119"/>
      <c r="D4" s="119"/>
      <c r="E4" s="120"/>
      <c r="F4" s="170" t="s">
        <v>1</v>
      </c>
      <c r="G4" s="239" t="s">
        <v>20</v>
      </c>
      <c r="H4" s="240"/>
      <c r="I4" s="239" t="s">
        <v>1</v>
      </c>
      <c r="J4" s="240"/>
      <c r="K4" s="239" t="s">
        <v>20</v>
      </c>
      <c r="L4" s="240"/>
      <c r="M4" s="239" t="s">
        <v>1</v>
      </c>
      <c r="N4" s="240"/>
      <c r="O4" s="239" t="s">
        <v>20</v>
      </c>
      <c r="P4" s="240"/>
      <c r="Q4" s="239" t="s">
        <v>1</v>
      </c>
      <c r="R4" s="240"/>
      <c r="S4" s="239" t="s">
        <v>20</v>
      </c>
      <c r="T4" s="240"/>
      <c r="U4" s="239" t="s">
        <v>1</v>
      </c>
      <c r="V4" s="240"/>
      <c r="W4" s="239" t="s">
        <v>20</v>
      </c>
      <c r="X4" s="240"/>
      <c r="Y4" s="236" t="s">
        <v>1</v>
      </c>
      <c r="Z4" s="237"/>
      <c r="AA4" s="236" t="s">
        <v>20</v>
      </c>
      <c r="AB4" s="238"/>
      <c r="AC4" s="162"/>
      <c r="AD4" s="75"/>
    </row>
    <row r="5" spans="1:30" ht="27" customHeight="1" x14ac:dyDescent="0.25">
      <c r="A5" s="121" t="s">
        <v>74</v>
      </c>
      <c r="B5" s="121"/>
      <c r="C5" s="121"/>
      <c r="D5" s="122"/>
      <c r="E5" s="122"/>
      <c r="F5" s="123">
        <f>SUM(F6,F25)</f>
        <v>35601</v>
      </c>
      <c r="G5" s="124">
        <f>SUM(G6,G25)</f>
        <v>509</v>
      </c>
      <c r="H5" s="125"/>
      <c r="I5" s="124">
        <f>SUM(I6,I25)</f>
        <v>9267</v>
      </c>
      <c r="J5" s="124"/>
      <c r="K5" s="124">
        <f>SUM(K6,K25)</f>
        <v>227</v>
      </c>
      <c r="L5" s="126"/>
      <c r="M5" s="124">
        <f>SUM(M6,M25)</f>
        <v>9067</v>
      </c>
      <c r="N5" s="124"/>
      <c r="O5" s="124">
        <f>SUM(O6,O25)</f>
        <v>147</v>
      </c>
      <c r="P5" s="126"/>
      <c r="Q5" s="124">
        <f>SUM(Q6,Q25)</f>
        <v>9155</v>
      </c>
      <c r="R5" s="124"/>
      <c r="S5" s="124">
        <f>SUM(S6,S25)</f>
        <v>94</v>
      </c>
      <c r="T5" s="126"/>
      <c r="U5" s="124">
        <f>SUM(U6,U25)</f>
        <v>7840</v>
      </c>
      <c r="V5" s="124"/>
      <c r="W5" s="124">
        <f>SUM(W6,W25)</f>
        <v>41</v>
      </c>
      <c r="X5" s="126"/>
      <c r="Y5" s="127">
        <f>SUM(Y6,Y25)</f>
        <v>272</v>
      </c>
      <c r="Z5" s="127"/>
      <c r="AA5" s="128" t="s">
        <v>41</v>
      </c>
      <c r="AB5" s="114"/>
      <c r="AC5" s="114"/>
      <c r="AD5" s="15"/>
    </row>
    <row r="6" spans="1:30" ht="24.75" customHeight="1" x14ac:dyDescent="0.25">
      <c r="A6" s="129"/>
      <c r="B6" s="130" t="s">
        <v>8</v>
      </c>
      <c r="C6" s="129"/>
      <c r="D6" s="131"/>
      <c r="E6" s="131"/>
      <c r="F6" s="132">
        <f>SUM(F7,F11,F14,F17)</f>
        <v>35085</v>
      </c>
      <c r="G6" s="133">
        <f t="shared" ref="G6:Y6" si="0">SUM(G7,G11,G14,G17)</f>
        <v>502</v>
      </c>
      <c r="H6" s="134"/>
      <c r="I6" s="133">
        <f t="shared" si="0"/>
        <v>9122</v>
      </c>
      <c r="J6" s="133"/>
      <c r="K6" s="133">
        <f t="shared" si="0"/>
        <v>224</v>
      </c>
      <c r="L6" s="135"/>
      <c r="M6" s="133">
        <f t="shared" si="0"/>
        <v>8911</v>
      </c>
      <c r="N6" s="133"/>
      <c r="O6" s="133">
        <f t="shared" si="0"/>
        <v>145</v>
      </c>
      <c r="P6" s="135"/>
      <c r="Q6" s="133">
        <f t="shared" si="0"/>
        <v>9000</v>
      </c>
      <c r="R6" s="133"/>
      <c r="S6" s="133">
        <f t="shared" si="0"/>
        <v>92</v>
      </c>
      <c r="T6" s="135"/>
      <c r="U6" s="133">
        <f t="shared" si="0"/>
        <v>7780</v>
      </c>
      <c r="V6" s="133"/>
      <c r="W6" s="133">
        <f t="shared" si="0"/>
        <v>41</v>
      </c>
      <c r="X6" s="135"/>
      <c r="Y6" s="133">
        <f t="shared" si="0"/>
        <v>272</v>
      </c>
      <c r="Z6" s="133"/>
      <c r="AA6" s="133" t="s">
        <v>41</v>
      </c>
      <c r="AB6" s="114"/>
      <c r="AC6" s="114"/>
      <c r="AD6" s="20"/>
    </row>
    <row r="7" spans="1:30" ht="21" customHeight="1" x14ac:dyDescent="0.25">
      <c r="A7" s="130"/>
      <c r="B7" s="130"/>
      <c r="C7" s="130" t="s">
        <v>2</v>
      </c>
      <c r="D7" s="136"/>
      <c r="E7" s="136"/>
      <c r="F7" s="132">
        <f>SUM(F8:F10)</f>
        <v>14441</v>
      </c>
      <c r="G7" s="133">
        <f>SUM(G8:G10)</f>
        <v>62</v>
      </c>
      <c r="H7" s="134"/>
      <c r="I7" s="132">
        <f>SUM(I8:I10)</f>
        <v>3605</v>
      </c>
      <c r="J7" s="133"/>
      <c r="K7" s="133">
        <f>SUM(K8:K10)</f>
        <v>26</v>
      </c>
      <c r="L7" s="135"/>
      <c r="M7" s="132">
        <f>SUM(M8:M10)</f>
        <v>3593</v>
      </c>
      <c r="N7" s="133"/>
      <c r="O7" s="133">
        <f>SUM(O8:O10)</f>
        <v>21</v>
      </c>
      <c r="P7" s="135"/>
      <c r="Q7" s="132">
        <f>SUM(Q8:Q10)</f>
        <v>3550</v>
      </c>
      <c r="R7" s="133"/>
      <c r="S7" s="133">
        <f>SUM(S8:S10)</f>
        <v>12</v>
      </c>
      <c r="T7" s="135"/>
      <c r="U7" s="132">
        <f>SUM(U8:U10)</f>
        <v>3693</v>
      </c>
      <c r="V7" s="133"/>
      <c r="W7" s="133">
        <f>SUM(W8:W10)</f>
        <v>3</v>
      </c>
      <c r="X7" s="135"/>
      <c r="Y7" s="137" t="s">
        <v>41</v>
      </c>
      <c r="Z7" s="137"/>
      <c r="AA7" s="129" t="s">
        <v>41</v>
      </c>
      <c r="AB7" s="114"/>
      <c r="AC7" s="114"/>
      <c r="AD7" s="11"/>
    </row>
    <row r="8" spans="1:30" ht="15" customHeight="1" x14ac:dyDescent="0.25">
      <c r="A8" s="130"/>
      <c r="B8" s="130"/>
      <c r="C8" s="130"/>
      <c r="D8" s="136" t="s">
        <v>76</v>
      </c>
      <c r="E8" s="136"/>
      <c r="F8" s="132">
        <v>12809</v>
      </c>
      <c r="G8" s="133">
        <v>49</v>
      </c>
      <c r="H8" s="134"/>
      <c r="I8" s="133">
        <v>3235</v>
      </c>
      <c r="J8" s="133"/>
      <c r="K8" s="133">
        <v>23</v>
      </c>
      <c r="L8" s="135"/>
      <c r="M8" s="133">
        <v>3159</v>
      </c>
      <c r="N8" s="133"/>
      <c r="O8" s="133">
        <v>15</v>
      </c>
      <c r="P8" s="135"/>
      <c r="Q8" s="133">
        <v>3108</v>
      </c>
      <c r="R8" s="133"/>
      <c r="S8" s="133">
        <v>8</v>
      </c>
      <c r="T8" s="135"/>
      <c r="U8" s="133">
        <v>3307</v>
      </c>
      <c r="V8" s="133"/>
      <c r="W8" s="133">
        <v>3</v>
      </c>
      <c r="X8" s="135"/>
      <c r="Y8" s="137" t="s">
        <v>41</v>
      </c>
      <c r="Z8" s="137"/>
      <c r="AA8" s="129" t="s">
        <v>41</v>
      </c>
      <c r="AB8" s="114"/>
      <c r="AC8" s="114"/>
      <c r="AD8" s="11"/>
    </row>
    <row r="9" spans="1:30" ht="15" customHeight="1" x14ac:dyDescent="0.25">
      <c r="A9" s="130"/>
      <c r="B9" s="130"/>
      <c r="C9" s="130"/>
      <c r="D9" s="136" t="s">
        <v>77</v>
      </c>
      <c r="E9" s="136"/>
      <c r="F9" s="132">
        <v>826</v>
      </c>
      <c r="G9" s="133">
        <v>5</v>
      </c>
      <c r="H9" s="134"/>
      <c r="I9" s="133">
        <v>190</v>
      </c>
      <c r="J9" s="133"/>
      <c r="K9" s="133">
        <v>2</v>
      </c>
      <c r="L9" s="135"/>
      <c r="M9" s="133">
        <v>217</v>
      </c>
      <c r="N9" s="133"/>
      <c r="O9" s="133">
        <v>2</v>
      </c>
      <c r="P9" s="135"/>
      <c r="Q9" s="133">
        <v>231</v>
      </c>
      <c r="R9" s="133"/>
      <c r="S9" s="133">
        <v>1</v>
      </c>
      <c r="T9" s="135"/>
      <c r="U9" s="133">
        <v>188</v>
      </c>
      <c r="V9" s="133"/>
      <c r="W9" s="137" t="s">
        <v>41</v>
      </c>
      <c r="X9" s="135"/>
      <c r="Y9" s="137" t="s">
        <v>41</v>
      </c>
      <c r="Z9" s="137"/>
      <c r="AA9" s="129" t="s">
        <v>41</v>
      </c>
      <c r="AB9" s="114"/>
      <c r="AC9" s="114"/>
      <c r="AD9" s="11"/>
    </row>
    <row r="10" spans="1:30" ht="15" customHeight="1" x14ac:dyDescent="0.25">
      <c r="A10" s="130"/>
      <c r="B10" s="130"/>
      <c r="C10" s="130"/>
      <c r="D10" s="136" t="s">
        <v>78</v>
      </c>
      <c r="E10" s="136"/>
      <c r="F10" s="132">
        <v>806</v>
      </c>
      <c r="G10" s="133">
        <v>8</v>
      </c>
      <c r="H10" s="134"/>
      <c r="I10" s="133">
        <v>180</v>
      </c>
      <c r="J10" s="133"/>
      <c r="K10" s="133">
        <v>1</v>
      </c>
      <c r="L10" s="135"/>
      <c r="M10" s="133">
        <v>217</v>
      </c>
      <c r="N10" s="133"/>
      <c r="O10" s="133">
        <v>4</v>
      </c>
      <c r="P10" s="135"/>
      <c r="Q10" s="133">
        <v>211</v>
      </c>
      <c r="R10" s="133"/>
      <c r="S10" s="133">
        <v>3</v>
      </c>
      <c r="T10" s="135"/>
      <c r="U10" s="133">
        <v>198</v>
      </c>
      <c r="V10" s="133"/>
      <c r="W10" s="137" t="s">
        <v>41</v>
      </c>
      <c r="X10" s="135"/>
      <c r="Y10" s="137" t="s">
        <v>41</v>
      </c>
      <c r="Z10" s="137"/>
      <c r="AA10" s="129" t="s">
        <v>41</v>
      </c>
      <c r="AB10" s="114"/>
      <c r="AC10" s="114"/>
      <c r="AD10" s="11"/>
    </row>
    <row r="11" spans="1:30" ht="23.25" customHeight="1" x14ac:dyDescent="0.25">
      <c r="A11" s="130"/>
      <c r="B11" s="130"/>
      <c r="C11" s="130" t="s">
        <v>9</v>
      </c>
      <c r="D11" s="136"/>
      <c r="E11" s="136"/>
      <c r="F11" s="132">
        <f t="shared" ref="F11:Y11" si="1">SUM(F12:F13)</f>
        <v>15054</v>
      </c>
      <c r="G11" s="133">
        <f t="shared" si="1"/>
        <v>252</v>
      </c>
      <c r="H11" s="134"/>
      <c r="I11" s="133">
        <f t="shared" si="1"/>
        <v>3721</v>
      </c>
      <c r="J11" s="133"/>
      <c r="K11" s="133">
        <f t="shared" si="1"/>
        <v>102</v>
      </c>
      <c r="L11" s="135"/>
      <c r="M11" s="133">
        <f t="shared" si="1"/>
        <v>3642</v>
      </c>
      <c r="N11" s="133"/>
      <c r="O11" s="133">
        <f t="shared" si="1"/>
        <v>62</v>
      </c>
      <c r="P11" s="135"/>
      <c r="Q11" s="133">
        <f t="shared" si="1"/>
        <v>3693</v>
      </c>
      <c r="R11" s="133"/>
      <c r="S11" s="133">
        <f t="shared" si="1"/>
        <v>56</v>
      </c>
      <c r="T11" s="135"/>
      <c r="U11" s="133">
        <f t="shared" si="1"/>
        <v>3726</v>
      </c>
      <c r="V11" s="133"/>
      <c r="W11" s="133">
        <f t="shared" si="1"/>
        <v>32</v>
      </c>
      <c r="X11" s="135"/>
      <c r="Y11" s="133">
        <f t="shared" si="1"/>
        <v>272</v>
      </c>
      <c r="Z11" s="133"/>
      <c r="AA11" s="133" t="s">
        <v>41</v>
      </c>
      <c r="AB11" s="114"/>
      <c r="AC11" s="114"/>
      <c r="AD11" s="11"/>
    </row>
    <row r="12" spans="1:30" ht="15" customHeight="1" x14ac:dyDescent="0.25">
      <c r="A12" s="130"/>
      <c r="B12" s="130"/>
      <c r="C12" s="130"/>
      <c r="D12" s="136" t="s">
        <v>76</v>
      </c>
      <c r="E12" s="136"/>
      <c r="F12" s="132">
        <v>14688</v>
      </c>
      <c r="G12" s="133">
        <v>249</v>
      </c>
      <c r="H12" s="134"/>
      <c r="I12" s="133">
        <v>3639</v>
      </c>
      <c r="J12" s="133"/>
      <c r="K12" s="133">
        <v>100</v>
      </c>
      <c r="L12" s="135"/>
      <c r="M12" s="133">
        <v>3540</v>
      </c>
      <c r="N12" s="133"/>
      <c r="O12" s="133">
        <v>62</v>
      </c>
      <c r="P12" s="135"/>
      <c r="Q12" s="133">
        <v>3591</v>
      </c>
      <c r="R12" s="133"/>
      <c r="S12" s="133">
        <v>55</v>
      </c>
      <c r="T12" s="135"/>
      <c r="U12" s="133">
        <v>3646</v>
      </c>
      <c r="V12" s="133"/>
      <c r="W12" s="133">
        <v>32</v>
      </c>
      <c r="X12" s="135"/>
      <c r="Y12" s="137">
        <v>272</v>
      </c>
      <c r="Z12" s="137"/>
      <c r="AA12" s="137" t="s">
        <v>41</v>
      </c>
      <c r="AB12" s="114"/>
      <c r="AC12" s="114"/>
      <c r="AD12" s="11"/>
    </row>
    <row r="13" spans="1:30" ht="15" customHeight="1" x14ac:dyDescent="0.25">
      <c r="A13" s="130"/>
      <c r="B13" s="130"/>
      <c r="C13" s="130"/>
      <c r="D13" s="136" t="s">
        <v>77</v>
      </c>
      <c r="E13" s="136"/>
      <c r="F13" s="132">
        <v>366</v>
      </c>
      <c r="G13" s="133">
        <v>3</v>
      </c>
      <c r="H13" s="134"/>
      <c r="I13" s="133">
        <v>82</v>
      </c>
      <c r="J13" s="133"/>
      <c r="K13" s="133">
        <v>2</v>
      </c>
      <c r="L13" s="135"/>
      <c r="M13" s="133">
        <v>102</v>
      </c>
      <c r="N13" s="133"/>
      <c r="O13" s="137" t="s">
        <v>41</v>
      </c>
      <c r="P13" s="135"/>
      <c r="Q13" s="133">
        <v>102</v>
      </c>
      <c r="R13" s="133"/>
      <c r="S13" s="133">
        <v>1</v>
      </c>
      <c r="T13" s="135"/>
      <c r="U13" s="133">
        <v>80</v>
      </c>
      <c r="V13" s="133"/>
      <c r="W13" s="137" t="s">
        <v>41</v>
      </c>
      <c r="X13" s="135"/>
      <c r="Y13" s="137" t="s">
        <v>41</v>
      </c>
      <c r="Z13" s="137"/>
      <c r="AA13" s="129" t="s">
        <v>41</v>
      </c>
      <c r="AB13" s="114"/>
      <c r="AC13" s="114"/>
      <c r="AD13" s="11"/>
    </row>
    <row r="14" spans="1:30" ht="23.25" customHeight="1" x14ac:dyDescent="0.25">
      <c r="A14" s="130"/>
      <c r="B14" s="130"/>
      <c r="C14" s="130" t="s">
        <v>57</v>
      </c>
      <c r="D14" s="136"/>
      <c r="E14" s="136"/>
      <c r="F14" s="132">
        <f t="shared" ref="F14:S14" si="2">SUM(F15:F16)</f>
        <v>4033</v>
      </c>
      <c r="G14" s="133">
        <f t="shared" si="2"/>
        <v>160</v>
      </c>
      <c r="H14" s="134"/>
      <c r="I14" s="133">
        <f t="shared" si="2"/>
        <v>1336</v>
      </c>
      <c r="J14" s="133"/>
      <c r="K14" s="133">
        <f t="shared" si="2"/>
        <v>89</v>
      </c>
      <c r="L14" s="135"/>
      <c r="M14" s="133">
        <f t="shared" si="2"/>
        <v>1247</v>
      </c>
      <c r="N14" s="133"/>
      <c r="O14" s="133">
        <f t="shared" si="2"/>
        <v>50</v>
      </c>
      <c r="P14" s="135"/>
      <c r="Q14" s="133">
        <f t="shared" si="2"/>
        <v>1450</v>
      </c>
      <c r="R14" s="133"/>
      <c r="S14" s="133">
        <f t="shared" si="2"/>
        <v>21</v>
      </c>
      <c r="T14" s="135"/>
      <c r="U14" s="133" t="s">
        <v>41</v>
      </c>
      <c r="V14" s="133"/>
      <c r="W14" s="133" t="s">
        <v>41</v>
      </c>
      <c r="X14" s="135"/>
      <c r="Y14" s="137" t="s">
        <v>41</v>
      </c>
      <c r="Z14" s="137"/>
      <c r="AA14" s="129" t="s">
        <v>41</v>
      </c>
      <c r="AB14" s="114"/>
      <c r="AC14" s="114"/>
      <c r="AD14" s="11"/>
    </row>
    <row r="15" spans="1:30" ht="15" customHeight="1" x14ac:dyDescent="0.25">
      <c r="A15" s="130"/>
      <c r="B15" s="130"/>
      <c r="C15" s="130"/>
      <c r="D15" s="136" t="s">
        <v>76</v>
      </c>
      <c r="E15" s="136"/>
      <c r="F15" s="132">
        <v>4028</v>
      </c>
      <c r="G15" s="133">
        <v>160</v>
      </c>
      <c r="H15" s="134"/>
      <c r="I15" s="133">
        <v>1334</v>
      </c>
      <c r="J15" s="133"/>
      <c r="K15" s="133">
        <v>89</v>
      </c>
      <c r="L15" s="135"/>
      <c r="M15" s="133">
        <v>1247</v>
      </c>
      <c r="N15" s="133"/>
      <c r="O15" s="133">
        <v>50</v>
      </c>
      <c r="P15" s="135"/>
      <c r="Q15" s="133">
        <v>1447</v>
      </c>
      <c r="R15" s="133"/>
      <c r="S15" s="133">
        <v>21</v>
      </c>
      <c r="T15" s="135"/>
      <c r="U15" s="133" t="s">
        <v>41</v>
      </c>
      <c r="V15" s="133"/>
      <c r="W15" s="133" t="s">
        <v>41</v>
      </c>
      <c r="X15" s="135"/>
      <c r="Y15" s="137" t="s">
        <v>41</v>
      </c>
      <c r="Z15" s="137"/>
      <c r="AA15" s="129" t="s">
        <v>41</v>
      </c>
      <c r="AB15" s="114"/>
      <c r="AC15" s="114"/>
      <c r="AD15" s="11"/>
    </row>
    <row r="16" spans="1:30" ht="15" customHeight="1" x14ac:dyDescent="0.25">
      <c r="A16" s="130"/>
      <c r="B16" s="130"/>
      <c r="C16" s="130"/>
      <c r="D16" s="136" t="s">
        <v>77</v>
      </c>
      <c r="E16" s="136"/>
      <c r="F16" s="132">
        <v>5</v>
      </c>
      <c r="G16" s="137" t="s">
        <v>41</v>
      </c>
      <c r="H16" s="134"/>
      <c r="I16" s="133">
        <v>2</v>
      </c>
      <c r="J16" s="133"/>
      <c r="K16" s="137" t="s">
        <v>41</v>
      </c>
      <c r="L16" s="135"/>
      <c r="M16" s="137" t="s">
        <v>41</v>
      </c>
      <c r="N16" s="133"/>
      <c r="O16" s="137" t="s">
        <v>41</v>
      </c>
      <c r="P16" s="135"/>
      <c r="Q16" s="133">
        <v>3</v>
      </c>
      <c r="R16" s="133"/>
      <c r="S16" s="137" t="s">
        <v>41</v>
      </c>
      <c r="T16" s="135"/>
      <c r="U16" s="133" t="s">
        <v>41</v>
      </c>
      <c r="V16" s="133"/>
      <c r="W16" s="133" t="s">
        <v>41</v>
      </c>
      <c r="X16" s="135"/>
      <c r="Y16" s="137" t="s">
        <v>41</v>
      </c>
      <c r="Z16" s="137"/>
      <c r="AA16" s="129" t="s">
        <v>41</v>
      </c>
      <c r="AB16" s="114"/>
      <c r="AC16" s="114"/>
      <c r="AD16" s="11"/>
    </row>
    <row r="17" spans="1:30" ht="23.25" customHeight="1" x14ac:dyDescent="0.25">
      <c r="A17" s="130"/>
      <c r="B17" s="130"/>
      <c r="C17" s="130" t="s">
        <v>56</v>
      </c>
      <c r="D17" s="136"/>
      <c r="E17" s="136"/>
      <c r="F17" s="132">
        <f t="shared" ref="F17:W17" si="3">SUM(F18,F21,F23)</f>
        <v>1557</v>
      </c>
      <c r="G17" s="133">
        <f t="shared" si="3"/>
        <v>28</v>
      </c>
      <c r="H17" s="134"/>
      <c r="I17" s="133">
        <f t="shared" si="3"/>
        <v>460</v>
      </c>
      <c r="J17" s="133"/>
      <c r="K17" s="133">
        <f t="shared" si="3"/>
        <v>7</v>
      </c>
      <c r="L17" s="135"/>
      <c r="M17" s="133">
        <f t="shared" si="3"/>
        <v>429</v>
      </c>
      <c r="N17" s="133"/>
      <c r="O17" s="133">
        <f t="shared" si="3"/>
        <v>12</v>
      </c>
      <c r="P17" s="135"/>
      <c r="Q17" s="133">
        <f t="shared" si="3"/>
        <v>307</v>
      </c>
      <c r="R17" s="133"/>
      <c r="S17" s="133">
        <f t="shared" si="3"/>
        <v>3</v>
      </c>
      <c r="T17" s="135"/>
      <c r="U17" s="133">
        <f t="shared" si="3"/>
        <v>361</v>
      </c>
      <c r="V17" s="133"/>
      <c r="W17" s="133">
        <f t="shared" si="3"/>
        <v>6</v>
      </c>
      <c r="X17" s="135"/>
      <c r="Y17" s="137" t="s">
        <v>41</v>
      </c>
      <c r="Z17" s="137"/>
      <c r="AA17" s="129" t="s">
        <v>41</v>
      </c>
      <c r="AB17" s="114"/>
      <c r="AC17" s="114"/>
      <c r="AD17" s="11"/>
    </row>
    <row r="18" spans="1:30" ht="16.5" customHeight="1" x14ac:dyDescent="0.25">
      <c r="A18" s="130"/>
      <c r="B18" s="130"/>
      <c r="C18" s="130"/>
      <c r="D18" s="136" t="s">
        <v>79</v>
      </c>
      <c r="E18" s="136"/>
      <c r="F18" s="132">
        <f>SUM(F19:F20)</f>
        <v>721</v>
      </c>
      <c r="G18" s="133">
        <f>SUM(G19:G20)</f>
        <v>18</v>
      </c>
      <c r="H18" s="134"/>
      <c r="I18" s="132">
        <f>SUM(I19:I20)</f>
        <v>224</v>
      </c>
      <c r="J18" s="133"/>
      <c r="K18" s="133">
        <f>SUM(K19:K20)</f>
        <v>3</v>
      </c>
      <c r="L18" s="135"/>
      <c r="M18" s="132">
        <f>SUM(M19:M20)</f>
        <v>221</v>
      </c>
      <c r="N18" s="133"/>
      <c r="O18" s="133">
        <f>SUM(O19:O20)</f>
        <v>7</v>
      </c>
      <c r="P18" s="135"/>
      <c r="Q18" s="132">
        <f>SUM(Q19:Q20)</f>
        <v>141</v>
      </c>
      <c r="R18" s="133"/>
      <c r="S18" s="133">
        <f>SUM(S19:S20)</f>
        <v>2</v>
      </c>
      <c r="T18" s="135"/>
      <c r="U18" s="132">
        <f>SUM(U19:U20)</f>
        <v>135</v>
      </c>
      <c r="V18" s="133"/>
      <c r="W18" s="133">
        <f>SUM(W19:W20)</f>
        <v>6</v>
      </c>
      <c r="X18" s="135"/>
      <c r="Y18" s="137" t="s">
        <v>41</v>
      </c>
      <c r="Z18" s="137"/>
      <c r="AA18" s="129" t="s">
        <v>41</v>
      </c>
      <c r="AB18" s="114"/>
      <c r="AC18" s="114"/>
      <c r="AD18" s="11"/>
    </row>
    <row r="19" spans="1:30" ht="15" customHeight="1" x14ac:dyDescent="0.25">
      <c r="A19" s="130"/>
      <c r="B19" s="130"/>
      <c r="C19" s="130"/>
      <c r="D19" s="131"/>
      <c r="E19" s="136" t="s">
        <v>76</v>
      </c>
      <c r="F19" s="132">
        <v>707</v>
      </c>
      <c r="G19" s="133">
        <v>18</v>
      </c>
      <c r="H19" s="134"/>
      <c r="I19" s="133">
        <v>217</v>
      </c>
      <c r="J19" s="133"/>
      <c r="K19" s="133">
        <v>3</v>
      </c>
      <c r="L19" s="135"/>
      <c r="M19" s="133">
        <v>216</v>
      </c>
      <c r="N19" s="133"/>
      <c r="O19" s="133">
        <v>7</v>
      </c>
      <c r="P19" s="135"/>
      <c r="Q19" s="133">
        <v>139</v>
      </c>
      <c r="R19" s="133"/>
      <c r="S19" s="133">
        <v>2</v>
      </c>
      <c r="T19" s="135"/>
      <c r="U19" s="133">
        <v>135</v>
      </c>
      <c r="V19" s="133"/>
      <c r="W19" s="133">
        <v>6</v>
      </c>
      <c r="X19" s="135"/>
      <c r="Y19" s="137" t="s">
        <v>41</v>
      </c>
      <c r="Z19" s="137"/>
      <c r="AA19" s="129" t="s">
        <v>41</v>
      </c>
      <c r="AB19" s="114"/>
      <c r="AC19" s="114"/>
      <c r="AD19" s="11"/>
    </row>
    <row r="20" spans="1:30" ht="15" customHeight="1" x14ac:dyDescent="0.25">
      <c r="A20" s="130"/>
      <c r="B20" s="130"/>
      <c r="C20" s="130"/>
      <c r="D20" s="131"/>
      <c r="E20" s="136" t="s">
        <v>77</v>
      </c>
      <c r="F20" s="132">
        <v>14</v>
      </c>
      <c r="G20" s="137" t="s">
        <v>41</v>
      </c>
      <c r="H20" s="134"/>
      <c r="I20" s="133">
        <v>7</v>
      </c>
      <c r="J20" s="133"/>
      <c r="K20" s="137" t="s">
        <v>41</v>
      </c>
      <c r="L20" s="135"/>
      <c r="M20" s="133">
        <v>5</v>
      </c>
      <c r="N20" s="133"/>
      <c r="O20" s="137" t="s">
        <v>41</v>
      </c>
      <c r="P20" s="135"/>
      <c r="Q20" s="133">
        <v>2</v>
      </c>
      <c r="R20" s="133"/>
      <c r="S20" s="137" t="s">
        <v>41</v>
      </c>
      <c r="T20" s="135"/>
      <c r="U20" s="137" t="s">
        <v>41</v>
      </c>
      <c r="V20" s="133"/>
      <c r="W20" s="137" t="s">
        <v>41</v>
      </c>
      <c r="X20" s="135"/>
      <c r="Y20" s="137" t="s">
        <v>41</v>
      </c>
      <c r="Z20" s="137"/>
      <c r="AA20" s="129" t="s">
        <v>41</v>
      </c>
      <c r="AB20" s="114"/>
      <c r="AC20" s="114"/>
      <c r="AD20" s="11"/>
    </row>
    <row r="21" spans="1:30" ht="16.5" customHeight="1" x14ac:dyDescent="0.25">
      <c r="A21" s="129"/>
      <c r="B21" s="129"/>
      <c r="C21" s="129"/>
      <c r="D21" s="131" t="s">
        <v>80</v>
      </c>
      <c r="E21" s="131"/>
      <c r="F21" s="132">
        <f>F22</f>
        <v>200</v>
      </c>
      <c r="G21" s="133" t="str">
        <f>G22</f>
        <v>-</v>
      </c>
      <c r="H21" s="134"/>
      <c r="I21" s="132">
        <f>I22</f>
        <v>69</v>
      </c>
      <c r="J21" s="133"/>
      <c r="K21" s="133" t="str">
        <f>K22</f>
        <v>-</v>
      </c>
      <c r="L21" s="135"/>
      <c r="M21" s="132">
        <f>M22</f>
        <v>50</v>
      </c>
      <c r="N21" s="133"/>
      <c r="O21" s="133" t="str">
        <f>O22</f>
        <v>-</v>
      </c>
      <c r="P21" s="135"/>
      <c r="Q21" s="132">
        <f>Q22</f>
        <v>40</v>
      </c>
      <c r="R21" s="133"/>
      <c r="S21" s="133" t="str">
        <f>S22</f>
        <v>-</v>
      </c>
      <c r="T21" s="135"/>
      <c r="U21" s="132">
        <f>U22</f>
        <v>41</v>
      </c>
      <c r="V21" s="133"/>
      <c r="W21" s="133" t="str">
        <f>W22</f>
        <v>-</v>
      </c>
      <c r="X21" s="135"/>
      <c r="Y21" s="132" t="str">
        <f>Y22</f>
        <v>-</v>
      </c>
      <c r="Z21" s="137"/>
      <c r="AA21" s="133" t="str">
        <f>AA22</f>
        <v>-</v>
      </c>
      <c r="AB21" s="114"/>
      <c r="AC21" s="114"/>
      <c r="AD21" s="11"/>
    </row>
    <row r="22" spans="1:30" ht="15" customHeight="1" x14ac:dyDescent="0.25">
      <c r="A22" s="129"/>
      <c r="B22" s="129"/>
      <c r="C22" s="129"/>
      <c r="D22" s="114"/>
      <c r="E22" s="131" t="s">
        <v>76</v>
      </c>
      <c r="F22" s="132">
        <v>200</v>
      </c>
      <c r="G22" s="137" t="s">
        <v>41</v>
      </c>
      <c r="H22" s="134"/>
      <c r="I22" s="133">
        <v>69</v>
      </c>
      <c r="J22" s="133"/>
      <c r="K22" s="137" t="s">
        <v>41</v>
      </c>
      <c r="L22" s="135"/>
      <c r="M22" s="133">
        <v>50</v>
      </c>
      <c r="N22" s="133"/>
      <c r="O22" s="137" t="s">
        <v>41</v>
      </c>
      <c r="P22" s="135"/>
      <c r="Q22" s="133">
        <v>40</v>
      </c>
      <c r="R22" s="133"/>
      <c r="S22" s="137" t="s">
        <v>41</v>
      </c>
      <c r="T22" s="135"/>
      <c r="U22" s="133">
        <v>41</v>
      </c>
      <c r="V22" s="133"/>
      <c r="W22" s="137" t="s">
        <v>41</v>
      </c>
      <c r="X22" s="135"/>
      <c r="Y22" s="137" t="s">
        <v>41</v>
      </c>
      <c r="Z22" s="137"/>
      <c r="AA22" s="129" t="s">
        <v>41</v>
      </c>
      <c r="AB22" s="114"/>
      <c r="AC22" s="114"/>
      <c r="AD22" s="11"/>
    </row>
    <row r="23" spans="1:30" ht="17.25" customHeight="1" x14ac:dyDescent="0.25">
      <c r="A23" s="129"/>
      <c r="B23" s="129"/>
      <c r="C23" s="129"/>
      <c r="D23" s="131" t="s">
        <v>82</v>
      </c>
      <c r="E23" s="131"/>
      <c r="F23" s="132">
        <f>F24</f>
        <v>636</v>
      </c>
      <c r="G23" s="133">
        <f>G24</f>
        <v>10</v>
      </c>
      <c r="H23" s="134"/>
      <c r="I23" s="132">
        <f>I24</f>
        <v>167</v>
      </c>
      <c r="J23" s="133"/>
      <c r="K23" s="133">
        <f>K24</f>
        <v>4</v>
      </c>
      <c r="L23" s="135"/>
      <c r="M23" s="132">
        <f>M24</f>
        <v>158</v>
      </c>
      <c r="N23" s="133"/>
      <c r="O23" s="133">
        <f>O24</f>
        <v>5</v>
      </c>
      <c r="P23" s="135"/>
      <c r="Q23" s="132">
        <f>Q24</f>
        <v>126</v>
      </c>
      <c r="R23" s="133"/>
      <c r="S23" s="133">
        <f>S24</f>
        <v>1</v>
      </c>
      <c r="T23" s="135"/>
      <c r="U23" s="132">
        <f>U24</f>
        <v>185</v>
      </c>
      <c r="V23" s="133"/>
      <c r="W23" s="133" t="str">
        <f>W24</f>
        <v>-</v>
      </c>
      <c r="X23" s="135"/>
      <c r="Y23" s="132" t="str">
        <f>Y24</f>
        <v>-</v>
      </c>
      <c r="Z23" s="137"/>
      <c r="AA23" s="133" t="str">
        <f>AA24</f>
        <v>-</v>
      </c>
      <c r="AB23" s="114"/>
      <c r="AC23" s="114"/>
      <c r="AD23" s="11"/>
    </row>
    <row r="24" spans="1:30" ht="15" customHeight="1" x14ac:dyDescent="0.25">
      <c r="A24" s="129"/>
      <c r="B24" s="129"/>
      <c r="C24" s="129"/>
      <c r="D24" s="131"/>
      <c r="E24" s="138" t="s">
        <v>76</v>
      </c>
      <c r="F24" s="132">
        <v>636</v>
      </c>
      <c r="G24" s="133">
        <v>10</v>
      </c>
      <c r="H24" s="134"/>
      <c r="I24" s="133">
        <v>167</v>
      </c>
      <c r="J24" s="133"/>
      <c r="K24" s="133">
        <v>4</v>
      </c>
      <c r="L24" s="135"/>
      <c r="M24" s="133">
        <v>158</v>
      </c>
      <c r="N24" s="133"/>
      <c r="O24" s="133">
        <v>5</v>
      </c>
      <c r="P24" s="135"/>
      <c r="Q24" s="133">
        <v>126</v>
      </c>
      <c r="R24" s="133"/>
      <c r="S24" s="133">
        <v>1</v>
      </c>
      <c r="T24" s="135"/>
      <c r="U24" s="133">
        <v>185</v>
      </c>
      <c r="V24" s="133"/>
      <c r="W24" s="137" t="s">
        <v>41</v>
      </c>
      <c r="X24" s="135"/>
      <c r="Y24" s="137" t="s">
        <v>41</v>
      </c>
      <c r="Z24" s="137"/>
      <c r="AA24" s="129" t="s">
        <v>41</v>
      </c>
      <c r="AB24" s="114"/>
      <c r="AC24" s="114"/>
      <c r="AD24" s="11"/>
    </row>
    <row r="25" spans="1:30" ht="40.5" customHeight="1" x14ac:dyDescent="0.25">
      <c r="A25" s="129"/>
      <c r="B25" s="241" t="s">
        <v>11</v>
      </c>
      <c r="C25" s="241"/>
      <c r="D25" s="241"/>
      <c r="E25" s="242"/>
      <c r="F25" s="139">
        <f t="shared" ref="F25:W25" si="4">F26</f>
        <v>516</v>
      </c>
      <c r="G25" s="140">
        <f t="shared" si="4"/>
        <v>7</v>
      </c>
      <c r="H25" s="141"/>
      <c r="I25" s="140">
        <f t="shared" si="4"/>
        <v>145</v>
      </c>
      <c r="J25" s="140"/>
      <c r="K25" s="140">
        <f t="shared" si="4"/>
        <v>3</v>
      </c>
      <c r="L25" s="141"/>
      <c r="M25" s="140">
        <f t="shared" si="4"/>
        <v>156</v>
      </c>
      <c r="N25" s="140"/>
      <c r="O25" s="140">
        <f t="shared" si="4"/>
        <v>2</v>
      </c>
      <c r="P25" s="141"/>
      <c r="Q25" s="140">
        <f t="shared" si="4"/>
        <v>155</v>
      </c>
      <c r="R25" s="140"/>
      <c r="S25" s="140">
        <f t="shared" si="4"/>
        <v>2</v>
      </c>
      <c r="T25" s="141"/>
      <c r="U25" s="140">
        <f t="shared" si="4"/>
        <v>60</v>
      </c>
      <c r="V25" s="140"/>
      <c r="W25" s="140" t="str">
        <f t="shared" si="4"/>
        <v>-</v>
      </c>
      <c r="X25" s="141"/>
      <c r="Y25" s="142" t="s">
        <v>41</v>
      </c>
      <c r="Z25" s="142"/>
      <c r="AA25" s="143" t="s">
        <v>41</v>
      </c>
      <c r="AB25" s="114"/>
      <c r="AC25" s="114"/>
      <c r="AD25" s="38"/>
    </row>
    <row r="26" spans="1:30" ht="12.75" customHeight="1" x14ac:dyDescent="0.25">
      <c r="A26" s="129"/>
      <c r="B26" s="129"/>
      <c r="C26" s="129"/>
      <c r="D26" s="131" t="s">
        <v>76</v>
      </c>
      <c r="E26" s="131"/>
      <c r="F26" s="132">
        <v>516</v>
      </c>
      <c r="G26" s="133">
        <v>7</v>
      </c>
      <c r="H26" s="134"/>
      <c r="I26" s="133">
        <v>145</v>
      </c>
      <c r="J26" s="133"/>
      <c r="K26" s="133">
        <v>3</v>
      </c>
      <c r="L26" s="135"/>
      <c r="M26" s="133">
        <v>156</v>
      </c>
      <c r="N26" s="133"/>
      <c r="O26" s="133">
        <v>2</v>
      </c>
      <c r="P26" s="135"/>
      <c r="Q26" s="133">
        <v>155</v>
      </c>
      <c r="R26" s="133"/>
      <c r="S26" s="133">
        <v>2</v>
      </c>
      <c r="T26" s="135"/>
      <c r="U26" s="133">
        <v>60</v>
      </c>
      <c r="V26" s="133"/>
      <c r="W26" s="137" t="s">
        <v>41</v>
      </c>
      <c r="X26" s="135"/>
      <c r="Y26" s="137" t="s">
        <v>41</v>
      </c>
      <c r="Z26" s="137"/>
      <c r="AA26" s="129" t="s">
        <v>41</v>
      </c>
      <c r="AB26" s="114"/>
      <c r="AC26" s="114"/>
      <c r="AD26" s="38"/>
    </row>
    <row r="27" spans="1:30" x14ac:dyDescent="0.25">
      <c r="AD27" s="38"/>
    </row>
    <row r="28" spans="1:30" x14ac:dyDescent="0.25">
      <c r="X28" s="11"/>
      <c r="Y28" s="62"/>
    </row>
    <row r="30" spans="1:30" x14ac:dyDescent="0.25">
      <c r="Y30" s="47"/>
      <c r="Z30" s="47"/>
      <c r="AA30" s="40"/>
    </row>
    <row r="31" spans="1:30" x14ac:dyDescent="0.25">
      <c r="Y31" s="47"/>
      <c r="Z31" s="47"/>
      <c r="AA31" s="40"/>
    </row>
    <row r="32" spans="1:30" x14ac:dyDescent="0.25">
      <c r="Y32" s="47"/>
      <c r="Z32" s="47"/>
      <c r="AA32" s="40"/>
    </row>
    <row r="33" spans="25:36" x14ac:dyDescent="0.25">
      <c r="Y33" s="47"/>
      <c r="Z33" s="47"/>
      <c r="AA33" s="40"/>
    </row>
    <row r="34" spans="25:36" x14ac:dyDescent="0.25">
      <c r="Y34" s="38"/>
      <c r="Z34" s="38"/>
      <c r="AA34" s="40"/>
    </row>
    <row r="36" spans="25:36" x14ac:dyDescent="0.25">
      <c r="Y36" s="38"/>
      <c r="Z36" s="38"/>
      <c r="AA36" s="38"/>
      <c r="AB36" s="38"/>
      <c r="AC36" s="38"/>
      <c r="AD36" s="38"/>
    </row>
    <row r="37" spans="25:36" ht="15.6" customHeight="1" x14ac:dyDescent="0.25">
      <c r="Y37" s="38"/>
      <c r="Z37" s="38"/>
      <c r="AA37" s="40"/>
      <c r="AB37" s="40"/>
      <c r="AC37" s="40"/>
      <c r="AD37" s="38"/>
      <c r="AE37" s="263"/>
      <c r="AF37" s="263"/>
      <c r="AG37" s="263"/>
      <c r="AH37" s="263"/>
      <c r="AI37" s="263"/>
    </row>
    <row r="38" spans="25:36" x14ac:dyDescent="0.25">
      <c r="AE38" s="263"/>
      <c r="AF38" s="263"/>
      <c r="AG38" s="263"/>
      <c r="AH38" s="263"/>
      <c r="AI38" s="263"/>
    </row>
    <row r="39" spans="25:36" x14ac:dyDescent="0.25">
      <c r="AD39" s="85"/>
    </row>
    <row r="40" spans="25:36" x14ac:dyDescent="0.25">
      <c r="AD40" s="39"/>
      <c r="AE40" s="76" t="s">
        <v>51</v>
      </c>
      <c r="AF40" s="76" t="s">
        <v>52</v>
      </c>
      <c r="AG40" s="76" t="s">
        <v>58</v>
      </c>
      <c r="AH40" s="38" t="s">
        <v>63</v>
      </c>
      <c r="AI40" s="38" t="s">
        <v>114</v>
      </c>
    </row>
    <row r="41" spans="25:36" x14ac:dyDescent="0.25">
      <c r="AC41" s="38"/>
      <c r="AD41" s="38" t="s">
        <v>5</v>
      </c>
      <c r="AE41" s="68">
        <v>39634</v>
      </c>
      <c r="AF41" s="68">
        <v>39360</v>
      </c>
      <c r="AG41" s="112">
        <v>38650</v>
      </c>
      <c r="AH41" s="40">
        <v>37071</v>
      </c>
      <c r="AI41" s="38">
        <v>35085</v>
      </c>
    </row>
    <row r="44" spans="25:36" x14ac:dyDescent="0.25">
      <c r="AE44" s="36"/>
      <c r="AF44" s="36"/>
      <c r="AG44" s="36"/>
      <c r="AH44" s="36"/>
      <c r="AI44" s="36"/>
      <c r="AJ44" s="36"/>
    </row>
  </sheetData>
  <mergeCells count="20">
    <mergeCell ref="B25:E25"/>
    <mergeCell ref="Q4:R4"/>
    <mergeCell ref="S4:T4"/>
    <mergeCell ref="U4:V4"/>
    <mergeCell ref="W4:X4"/>
    <mergeCell ref="AE37:AI38"/>
    <mergeCell ref="F2:AB2"/>
    <mergeCell ref="F3:G3"/>
    <mergeCell ref="I3:K3"/>
    <mergeCell ref="M3:O3"/>
    <mergeCell ref="Q3:S3"/>
    <mergeCell ref="U3:X3"/>
    <mergeCell ref="Y3:AB3"/>
    <mergeCell ref="Y4:Z4"/>
    <mergeCell ref="AA4:AB4"/>
    <mergeCell ref="G4:H4"/>
    <mergeCell ref="I4:J4"/>
    <mergeCell ref="K4:L4"/>
    <mergeCell ref="M4:N4"/>
    <mergeCell ref="O4:P4"/>
  </mergeCells>
  <pageMargins left="0.26" right="0.17" top="0.74803149606299213" bottom="0.74803149606299213" header="0.31496062992125984" footer="0.31496062992125984"/>
  <pageSetup paperSize="9" scale="85" orientation="portrait" r:id="rId1"/>
  <ignoredErrors>
    <ignoredError sqref="F14 G14 F17 G17 F25 G25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showGridLines="0" zoomScaleNormal="100" workbookViewId="0">
      <selection activeCell="R52" sqref="R52"/>
    </sheetView>
  </sheetViews>
  <sheetFormatPr defaultColWidth="8.88671875" defaultRowHeight="15.75" x14ac:dyDescent="0.25"/>
  <cols>
    <col min="1" max="1" width="2" style="54" customWidth="1"/>
    <col min="2" max="2" width="30.6640625" style="54" customWidth="1"/>
    <col min="3" max="3" width="4.88671875" style="54" customWidth="1"/>
    <col min="4" max="4" width="0.88671875" style="54" customWidth="1"/>
    <col min="5" max="5" width="6.33203125" style="54" customWidth="1"/>
    <col min="6" max="6" width="0.88671875" style="54" customWidth="1"/>
    <col min="7" max="7" width="6.77734375" style="54" customWidth="1"/>
    <col min="8" max="8" width="0.88671875" style="54" customWidth="1"/>
    <col min="9" max="9" width="6.77734375" style="54" customWidth="1"/>
    <col min="10" max="10" width="0.88671875" style="54" customWidth="1"/>
    <col min="11" max="11" width="6.77734375" style="54" customWidth="1"/>
    <col min="12" max="12" width="0.88671875" style="54" customWidth="1"/>
    <col min="13" max="13" width="6.5546875" style="54" customWidth="1"/>
    <col min="14" max="14" width="1.77734375" style="54" customWidth="1"/>
    <col min="15" max="15" width="3.88671875" style="54" customWidth="1"/>
    <col min="16" max="16" width="13.77734375" style="54" customWidth="1"/>
    <col min="17" max="18" width="5.21875" style="54" customWidth="1"/>
    <col min="19" max="19" width="6.5546875" style="54" customWidth="1"/>
    <col min="20" max="21" width="6.33203125" style="54" customWidth="1"/>
    <col min="22" max="16384" width="8.88671875" style="54"/>
  </cols>
  <sheetData>
    <row r="1" spans="1:14" ht="27.75" customHeight="1" thickBot="1" x14ac:dyDescent="0.3">
      <c r="A1" s="243" t="s">
        <v>120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4" ht="34.5" customHeight="1" x14ac:dyDescent="0.25">
      <c r="A2" s="246"/>
      <c r="B2" s="171"/>
      <c r="C2" s="248" t="s">
        <v>4</v>
      </c>
      <c r="D2" s="249"/>
      <c r="E2" s="248" t="s">
        <v>0</v>
      </c>
      <c r="F2" s="249"/>
      <c r="G2" s="252" t="s">
        <v>5</v>
      </c>
      <c r="H2" s="252"/>
      <c r="I2" s="252"/>
      <c r="J2" s="252"/>
      <c r="K2" s="252" t="s">
        <v>7</v>
      </c>
      <c r="L2" s="252"/>
      <c r="M2" s="252" t="s">
        <v>3</v>
      </c>
      <c r="N2" s="254"/>
    </row>
    <row r="3" spans="1:14" ht="24" customHeight="1" x14ac:dyDescent="0.25">
      <c r="A3" s="247"/>
      <c r="B3" s="172"/>
      <c r="C3" s="250"/>
      <c r="D3" s="251"/>
      <c r="E3" s="250"/>
      <c r="F3" s="251"/>
      <c r="G3" s="253" t="s">
        <v>1</v>
      </c>
      <c r="H3" s="253"/>
      <c r="I3" s="253" t="s">
        <v>6</v>
      </c>
      <c r="J3" s="253"/>
      <c r="K3" s="253"/>
      <c r="L3" s="253"/>
      <c r="M3" s="253"/>
      <c r="N3" s="255"/>
    </row>
    <row r="4" spans="1:14" ht="24.75" customHeight="1" x14ac:dyDescent="0.25">
      <c r="A4" s="56" t="s">
        <v>74</v>
      </c>
      <c r="B4" s="57"/>
      <c r="C4" s="58">
        <f>SUM(C5,C23)</f>
        <v>108</v>
      </c>
      <c r="D4" s="59"/>
      <c r="E4" s="58">
        <f>SUM(E5,E23)</f>
        <v>1552</v>
      </c>
      <c r="F4" s="59"/>
      <c r="G4" s="58">
        <f>SUM(G5,G23)</f>
        <v>36350</v>
      </c>
      <c r="H4" s="59"/>
      <c r="I4" s="58">
        <f>SUM(I5,I23)</f>
        <v>18516</v>
      </c>
      <c r="J4" s="59"/>
      <c r="K4" s="58">
        <f>SUM(K5,K23)</f>
        <v>9525</v>
      </c>
      <c r="L4" s="59"/>
      <c r="M4" s="58">
        <f>SUM(M5,M23)</f>
        <v>4553</v>
      </c>
      <c r="N4" s="1"/>
    </row>
    <row r="5" spans="1:14" ht="24.75" customHeight="1" x14ac:dyDescent="0.25">
      <c r="A5" s="11" t="s">
        <v>36</v>
      </c>
      <c r="B5" s="63"/>
      <c r="C5" s="60">
        <f>SUM(C6:C21)</f>
        <v>103</v>
      </c>
      <c r="D5" s="61"/>
      <c r="E5" s="62">
        <f>SUM(E6:E21)</f>
        <v>1467</v>
      </c>
      <c r="F5" s="61"/>
      <c r="G5" s="62">
        <f>SUM(G6:G21)</f>
        <v>35808</v>
      </c>
      <c r="H5" s="61"/>
      <c r="I5" s="62">
        <f>SUM(I6:I21)</f>
        <v>18276</v>
      </c>
      <c r="J5" s="61"/>
      <c r="K5" s="62">
        <f>SUM(K6:K21)</f>
        <v>9370</v>
      </c>
      <c r="L5" s="61"/>
      <c r="M5" s="62">
        <f>SUM(M6:M21)</f>
        <v>4442</v>
      </c>
      <c r="N5" s="1"/>
    </row>
    <row r="6" spans="1:14" ht="18.75" customHeight="1" x14ac:dyDescent="0.25">
      <c r="A6" s="1"/>
      <c r="B6" s="63" t="s">
        <v>21</v>
      </c>
      <c r="C6" s="60">
        <v>24</v>
      </c>
      <c r="D6" s="61"/>
      <c r="E6" s="62">
        <v>370</v>
      </c>
      <c r="F6" s="61"/>
      <c r="G6" s="62">
        <v>9723</v>
      </c>
      <c r="H6" s="61"/>
      <c r="I6" s="62">
        <v>5685</v>
      </c>
      <c r="J6" s="61"/>
      <c r="K6" s="62">
        <v>2450</v>
      </c>
      <c r="L6" s="61"/>
      <c r="M6" s="62">
        <v>1155</v>
      </c>
      <c r="N6" s="1"/>
    </row>
    <row r="7" spans="1:14" ht="15.75" customHeight="1" x14ac:dyDescent="0.25">
      <c r="A7" s="1"/>
      <c r="B7" s="63" t="s">
        <v>22</v>
      </c>
      <c r="C7" s="60">
        <v>12</v>
      </c>
      <c r="D7" s="61"/>
      <c r="E7" s="62">
        <v>137</v>
      </c>
      <c r="F7" s="61"/>
      <c r="G7" s="62">
        <v>3585</v>
      </c>
      <c r="H7" s="61"/>
      <c r="I7" s="62">
        <v>2389</v>
      </c>
      <c r="J7" s="61"/>
      <c r="K7" s="62">
        <v>905</v>
      </c>
      <c r="L7" s="61"/>
      <c r="M7" s="62">
        <v>505</v>
      </c>
      <c r="N7" s="1"/>
    </row>
    <row r="8" spans="1:14" ht="15.75" customHeight="1" x14ac:dyDescent="0.25">
      <c r="A8" s="1"/>
      <c r="B8" s="63" t="s">
        <v>23</v>
      </c>
      <c r="C8" s="60">
        <v>5</v>
      </c>
      <c r="D8" s="61"/>
      <c r="E8" s="62">
        <v>101</v>
      </c>
      <c r="F8" s="61"/>
      <c r="G8" s="62">
        <v>2405</v>
      </c>
      <c r="H8" s="61"/>
      <c r="I8" s="62">
        <v>916</v>
      </c>
      <c r="J8" s="61"/>
      <c r="K8" s="62">
        <v>597</v>
      </c>
      <c r="L8" s="61"/>
      <c r="M8" s="62">
        <v>288</v>
      </c>
      <c r="N8" s="1"/>
    </row>
    <row r="9" spans="1:14" ht="15.75" customHeight="1" x14ac:dyDescent="0.25">
      <c r="A9" s="1"/>
      <c r="B9" s="63" t="s">
        <v>24</v>
      </c>
      <c r="C9" s="60">
        <v>5</v>
      </c>
      <c r="D9" s="61"/>
      <c r="E9" s="62">
        <v>101</v>
      </c>
      <c r="F9" s="61"/>
      <c r="G9" s="62">
        <v>2510</v>
      </c>
      <c r="H9" s="61"/>
      <c r="I9" s="62">
        <v>1365</v>
      </c>
      <c r="J9" s="61"/>
      <c r="K9" s="62">
        <v>665</v>
      </c>
      <c r="L9" s="61"/>
      <c r="M9" s="62">
        <v>280</v>
      </c>
      <c r="N9" s="1"/>
    </row>
    <row r="10" spans="1:14" ht="15.75" customHeight="1" x14ac:dyDescent="0.25">
      <c r="A10" s="1"/>
      <c r="B10" s="63" t="s">
        <v>25</v>
      </c>
      <c r="C10" s="60">
        <v>11</v>
      </c>
      <c r="D10" s="61"/>
      <c r="E10" s="62">
        <v>155</v>
      </c>
      <c r="F10" s="61"/>
      <c r="G10" s="62">
        <v>3818</v>
      </c>
      <c r="H10" s="61"/>
      <c r="I10" s="62">
        <v>1200</v>
      </c>
      <c r="J10" s="61"/>
      <c r="K10" s="62">
        <v>1030</v>
      </c>
      <c r="L10" s="61"/>
      <c r="M10" s="62">
        <v>484</v>
      </c>
      <c r="N10" s="1"/>
    </row>
    <row r="11" spans="1:14" ht="15.75" customHeight="1" x14ac:dyDescent="0.25">
      <c r="A11" s="1"/>
      <c r="B11" s="63" t="s">
        <v>26</v>
      </c>
      <c r="C11" s="60">
        <v>7</v>
      </c>
      <c r="D11" s="61"/>
      <c r="E11" s="62">
        <v>130</v>
      </c>
      <c r="F11" s="61"/>
      <c r="G11" s="62">
        <v>3118</v>
      </c>
      <c r="H11" s="61"/>
      <c r="I11" s="62">
        <v>1334</v>
      </c>
      <c r="J11" s="61"/>
      <c r="K11" s="62">
        <v>925</v>
      </c>
      <c r="L11" s="61"/>
      <c r="M11" s="62">
        <v>365</v>
      </c>
      <c r="N11" s="1"/>
    </row>
    <row r="12" spans="1:14" ht="15.75" customHeight="1" x14ac:dyDescent="0.25">
      <c r="A12" s="1"/>
      <c r="B12" s="63" t="s">
        <v>27</v>
      </c>
      <c r="C12" s="60">
        <v>1</v>
      </c>
      <c r="D12" s="61"/>
      <c r="E12" s="60">
        <v>21</v>
      </c>
      <c r="F12" s="61"/>
      <c r="G12" s="60">
        <v>539</v>
      </c>
      <c r="H12" s="61"/>
      <c r="I12" s="60">
        <v>410</v>
      </c>
      <c r="J12" s="61"/>
      <c r="K12" s="60">
        <v>133</v>
      </c>
      <c r="L12" s="61"/>
      <c r="M12" s="60">
        <v>56</v>
      </c>
      <c r="N12" s="1"/>
    </row>
    <row r="13" spans="1:14" ht="15.75" customHeight="1" x14ac:dyDescent="0.25">
      <c r="A13" s="1"/>
      <c r="B13" s="63" t="s">
        <v>28</v>
      </c>
      <c r="C13" s="60">
        <v>11</v>
      </c>
      <c r="D13" s="61"/>
      <c r="E13" s="62">
        <v>166</v>
      </c>
      <c r="F13" s="61"/>
      <c r="G13" s="62">
        <v>3682</v>
      </c>
      <c r="H13" s="61"/>
      <c r="I13" s="62">
        <v>1060</v>
      </c>
      <c r="J13" s="61"/>
      <c r="K13" s="62">
        <v>930</v>
      </c>
      <c r="L13" s="61"/>
      <c r="M13" s="62">
        <v>402</v>
      </c>
      <c r="N13" s="1"/>
    </row>
    <row r="14" spans="1:14" ht="15.75" customHeight="1" x14ac:dyDescent="0.25">
      <c r="A14" s="1"/>
      <c r="B14" s="63" t="s">
        <v>29</v>
      </c>
      <c r="C14" s="60" t="s">
        <v>41</v>
      </c>
      <c r="D14" s="61"/>
      <c r="E14" s="60" t="s">
        <v>41</v>
      </c>
      <c r="F14" s="61"/>
      <c r="G14" s="60" t="s">
        <v>41</v>
      </c>
      <c r="H14" s="61"/>
      <c r="I14" s="60" t="s">
        <v>41</v>
      </c>
      <c r="J14" s="61"/>
      <c r="K14" s="60" t="s">
        <v>41</v>
      </c>
      <c r="L14" s="61"/>
      <c r="M14" s="60" t="s">
        <v>41</v>
      </c>
      <c r="N14" s="1"/>
    </row>
    <row r="15" spans="1:14" ht="15.75" customHeight="1" x14ac:dyDescent="0.25">
      <c r="A15" s="1"/>
      <c r="B15" s="63" t="s">
        <v>30</v>
      </c>
      <c r="C15" s="60">
        <v>12</v>
      </c>
      <c r="D15" s="61"/>
      <c r="E15" s="62">
        <v>114</v>
      </c>
      <c r="F15" s="61"/>
      <c r="G15" s="62">
        <v>2432</v>
      </c>
      <c r="H15" s="61"/>
      <c r="I15" s="62">
        <v>1636</v>
      </c>
      <c r="J15" s="61"/>
      <c r="K15" s="62">
        <v>669</v>
      </c>
      <c r="L15" s="61"/>
      <c r="M15" s="62">
        <v>408</v>
      </c>
      <c r="N15" s="1"/>
    </row>
    <row r="16" spans="1:14" ht="15.75" customHeight="1" x14ac:dyDescent="0.25">
      <c r="A16" s="1"/>
      <c r="B16" s="63" t="s">
        <v>31</v>
      </c>
      <c r="C16" s="60">
        <v>8</v>
      </c>
      <c r="D16" s="61"/>
      <c r="E16" s="62">
        <v>86</v>
      </c>
      <c r="F16" s="61"/>
      <c r="G16" s="62">
        <v>1778</v>
      </c>
      <c r="H16" s="61"/>
      <c r="I16" s="62">
        <v>1213</v>
      </c>
      <c r="J16" s="61"/>
      <c r="K16" s="62">
        <v>512</v>
      </c>
      <c r="L16" s="61"/>
      <c r="M16" s="62">
        <v>265</v>
      </c>
      <c r="N16" s="1"/>
    </row>
    <row r="17" spans="1:21" ht="15.75" customHeight="1" x14ac:dyDescent="0.25">
      <c r="A17" s="1"/>
      <c r="B17" s="63" t="s">
        <v>42</v>
      </c>
      <c r="C17" s="60" t="s">
        <v>41</v>
      </c>
      <c r="D17" s="61"/>
      <c r="E17" s="60" t="s">
        <v>41</v>
      </c>
      <c r="F17" s="61"/>
      <c r="G17" s="60" t="s">
        <v>41</v>
      </c>
      <c r="H17" s="61"/>
      <c r="I17" s="60" t="s">
        <v>41</v>
      </c>
      <c r="J17" s="61"/>
      <c r="K17" s="60" t="s">
        <v>41</v>
      </c>
      <c r="L17" s="61"/>
      <c r="M17" s="60" t="s">
        <v>41</v>
      </c>
      <c r="N17" s="1"/>
    </row>
    <row r="18" spans="1:21" ht="15.75" customHeight="1" x14ac:dyDescent="0.25">
      <c r="A18" s="1"/>
      <c r="B18" s="63" t="s">
        <v>32</v>
      </c>
      <c r="C18" s="60">
        <v>1</v>
      </c>
      <c r="D18" s="61"/>
      <c r="E18" s="62">
        <v>28</v>
      </c>
      <c r="F18" s="61"/>
      <c r="G18" s="62">
        <v>744</v>
      </c>
      <c r="H18" s="61"/>
      <c r="I18" s="62">
        <v>420</v>
      </c>
      <c r="J18" s="61"/>
      <c r="K18" s="62">
        <v>192</v>
      </c>
      <c r="L18" s="61"/>
      <c r="M18" s="62">
        <v>62</v>
      </c>
      <c r="N18" s="1"/>
    </row>
    <row r="19" spans="1:21" ht="15.75" customHeight="1" x14ac:dyDescent="0.25">
      <c r="A19" s="1"/>
      <c r="B19" s="63" t="s">
        <v>33</v>
      </c>
      <c r="C19" s="60">
        <v>1</v>
      </c>
      <c r="D19" s="61"/>
      <c r="E19" s="62">
        <v>15</v>
      </c>
      <c r="F19" s="61"/>
      <c r="G19" s="62">
        <v>378</v>
      </c>
      <c r="H19" s="61"/>
      <c r="I19" s="62">
        <v>266</v>
      </c>
      <c r="J19" s="61"/>
      <c r="K19" s="62">
        <v>89</v>
      </c>
      <c r="L19" s="61"/>
      <c r="M19" s="62">
        <v>49</v>
      </c>
      <c r="N19" s="1"/>
    </row>
    <row r="20" spans="1:21" ht="15.75" customHeight="1" x14ac:dyDescent="0.25">
      <c r="A20" s="1"/>
      <c r="B20" s="63" t="s">
        <v>35</v>
      </c>
      <c r="C20" s="60">
        <v>1</v>
      </c>
      <c r="D20" s="61"/>
      <c r="E20" s="62">
        <v>4</v>
      </c>
      <c r="F20" s="61"/>
      <c r="G20" s="62">
        <v>31</v>
      </c>
      <c r="H20" s="61"/>
      <c r="I20" s="62">
        <v>12</v>
      </c>
      <c r="J20" s="61"/>
      <c r="K20" s="62">
        <v>6</v>
      </c>
      <c r="L20" s="61"/>
      <c r="M20" s="62">
        <v>19</v>
      </c>
      <c r="N20" s="1"/>
    </row>
    <row r="21" spans="1:21" ht="15.75" customHeight="1" x14ac:dyDescent="0.25">
      <c r="A21" s="1"/>
      <c r="B21" s="63" t="s">
        <v>34</v>
      </c>
      <c r="C21" s="60">
        <v>4</v>
      </c>
      <c r="D21" s="61"/>
      <c r="E21" s="62">
        <v>39</v>
      </c>
      <c r="F21" s="61"/>
      <c r="G21" s="62">
        <v>1065</v>
      </c>
      <c r="H21" s="61"/>
      <c r="I21" s="62">
        <v>370</v>
      </c>
      <c r="J21" s="61"/>
      <c r="K21" s="62">
        <v>267</v>
      </c>
      <c r="L21" s="61"/>
      <c r="M21" s="62">
        <v>104</v>
      </c>
      <c r="N21" s="1"/>
      <c r="P21" s="64" t="s">
        <v>44</v>
      </c>
    </row>
    <row r="22" spans="1:21" ht="15.75" customHeight="1" x14ac:dyDescent="0.25">
      <c r="A22" s="1"/>
      <c r="B22" s="63" t="s">
        <v>40</v>
      </c>
      <c r="C22" s="60" t="s">
        <v>41</v>
      </c>
      <c r="D22" s="61"/>
      <c r="E22" s="60" t="s">
        <v>41</v>
      </c>
      <c r="F22" s="61"/>
      <c r="G22" s="60" t="s">
        <v>41</v>
      </c>
      <c r="H22" s="61"/>
      <c r="I22" s="60" t="s">
        <v>41</v>
      </c>
      <c r="J22" s="61"/>
      <c r="K22" s="60" t="s">
        <v>41</v>
      </c>
      <c r="L22" s="61"/>
      <c r="M22" s="60" t="s">
        <v>41</v>
      </c>
      <c r="N22" s="1"/>
    </row>
    <row r="23" spans="1:21" ht="27" customHeight="1" x14ac:dyDescent="0.25">
      <c r="A23" s="244" t="s">
        <v>11</v>
      </c>
      <c r="B23" s="245"/>
      <c r="C23" s="60">
        <f>SUM(C24:C27)</f>
        <v>5</v>
      </c>
      <c r="D23" s="61"/>
      <c r="E23" s="60">
        <f>SUM(E24:E27)</f>
        <v>85</v>
      </c>
      <c r="F23" s="61"/>
      <c r="G23" s="60">
        <f>SUM(G24:G27)</f>
        <v>542</v>
      </c>
      <c r="H23" s="61"/>
      <c r="I23" s="62">
        <f>SUM(I24:I27)</f>
        <v>240</v>
      </c>
      <c r="J23" s="61"/>
      <c r="K23" s="62">
        <f>SUM(K24:K27)</f>
        <v>155</v>
      </c>
      <c r="L23" s="61"/>
      <c r="M23" s="62">
        <f>SUM(M24:M27)</f>
        <v>111</v>
      </c>
      <c r="N23" s="1"/>
      <c r="P23" s="65" t="s">
        <v>43</v>
      </c>
      <c r="Q23" s="66"/>
    </row>
    <row r="24" spans="1:21" ht="18.75" customHeight="1" x14ac:dyDescent="0.25">
      <c r="A24" s="1"/>
      <c r="B24" s="63" t="s">
        <v>22</v>
      </c>
      <c r="C24" s="60">
        <v>2</v>
      </c>
      <c r="D24" s="61"/>
      <c r="E24" s="62">
        <v>23</v>
      </c>
      <c r="F24" s="61"/>
      <c r="G24" s="62">
        <v>167</v>
      </c>
      <c r="H24" s="61"/>
      <c r="I24" s="62">
        <v>73</v>
      </c>
      <c r="J24" s="61"/>
      <c r="K24" s="62">
        <v>54</v>
      </c>
      <c r="L24" s="61"/>
      <c r="M24" s="62">
        <v>21</v>
      </c>
      <c r="N24" s="1"/>
    </row>
    <row r="25" spans="1:21" ht="15.75" customHeight="1" x14ac:dyDescent="0.25">
      <c r="A25" s="1"/>
      <c r="B25" s="63" t="s">
        <v>25</v>
      </c>
      <c r="C25" s="60">
        <v>1</v>
      </c>
      <c r="D25" s="61"/>
      <c r="E25" s="62">
        <v>8</v>
      </c>
      <c r="F25" s="61"/>
      <c r="G25" s="62">
        <v>36</v>
      </c>
      <c r="H25" s="61"/>
      <c r="I25" s="62">
        <v>15</v>
      </c>
      <c r="J25" s="61"/>
      <c r="K25" s="62">
        <v>13</v>
      </c>
      <c r="L25" s="61"/>
      <c r="M25" s="62">
        <v>15</v>
      </c>
      <c r="N25" s="1"/>
    </row>
    <row r="26" spans="1:21" ht="15.75" customHeight="1" x14ac:dyDescent="0.25">
      <c r="A26" s="1"/>
      <c r="B26" s="67" t="s">
        <v>28</v>
      </c>
      <c r="C26" s="60">
        <v>1</v>
      </c>
      <c r="D26" s="61"/>
      <c r="E26" s="62">
        <v>28</v>
      </c>
      <c r="F26" s="61"/>
      <c r="G26" s="62">
        <v>196</v>
      </c>
      <c r="H26" s="61"/>
      <c r="I26" s="62">
        <v>84</v>
      </c>
      <c r="J26" s="61"/>
      <c r="K26" s="62">
        <v>50</v>
      </c>
      <c r="L26" s="61"/>
      <c r="M26" s="62">
        <v>36</v>
      </c>
      <c r="N26" s="1"/>
    </row>
    <row r="27" spans="1:21" ht="15.75" customHeight="1" x14ac:dyDescent="0.25">
      <c r="A27" s="1"/>
      <c r="B27" s="63" t="s">
        <v>31</v>
      </c>
      <c r="C27" s="60">
        <v>1</v>
      </c>
      <c r="D27" s="61"/>
      <c r="E27" s="62">
        <v>26</v>
      </c>
      <c r="F27" s="61"/>
      <c r="G27" s="62">
        <v>143</v>
      </c>
      <c r="H27" s="61"/>
      <c r="I27" s="62">
        <v>68</v>
      </c>
      <c r="J27" s="61"/>
      <c r="K27" s="62">
        <v>38</v>
      </c>
      <c r="L27" s="61"/>
      <c r="M27" s="62">
        <v>39</v>
      </c>
      <c r="N27" s="1"/>
    </row>
    <row r="28" spans="1:21" ht="32.25" customHeight="1" x14ac:dyDescent="0.25">
      <c r="B28" s="38"/>
    </row>
    <row r="30" spans="1:21" x14ac:dyDescent="0.25">
      <c r="P30" s="55"/>
      <c r="Q30" s="38" t="s">
        <v>54</v>
      </c>
      <c r="R30" s="38" t="s">
        <v>55</v>
      </c>
      <c r="S30" s="38" t="s">
        <v>61</v>
      </c>
      <c r="T30" s="38" t="s">
        <v>67</v>
      </c>
      <c r="U30" s="38" t="s">
        <v>121</v>
      </c>
    </row>
    <row r="31" spans="1:21" x14ac:dyDescent="0.25">
      <c r="P31" s="55" t="s">
        <v>37</v>
      </c>
      <c r="Q31" s="40">
        <v>3708</v>
      </c>
      <c r="R31" s="40">
        <v>3881</v>
      </c>
      <c r="S31" s="40">
        <v>4002</v>
      </c>
      <c r="T31" s="40">
        <v>3872</v>
      </c>
      <c r="U31" s="38">
        <v>3753</v>
      </c>
    </row>
    <row r="32" spans="1:21" x14ac:dyDescent="0.25">
      <c r="P32" s="55" t="s">
        <v>38</v>
      </c>
      <c r="Q32" s="40">
        <v>3973</v>
      </c>
      <c r="R32" s="40">
        <v>3521</v>
      </c>
      <c r="S32" s="40">
        <v>4195</v>
      </c>
      <c r="T32" s="40">
        <v>4143</v>
      </c>
      <c r="U32" s="38">
        <v>3983</v>
      </c>
    </row>
    <row r="33" spans="16:21" x14ac:dyDescent="0.25">
      <c r="P33" s="55" t="s">
        <v>39</v>
      </c>
      <c r="Q33" s="40">
        <v>1353</v>
      </c>
      <c r="R33" s="40">
        <v>1448</v>
      </c>
      <c r="S33" s="40">
        <v>1370</v>
      </c>
      <c r="T33" s="40">
        <v>1331</v>
      </c>
      <c r="U33" s="38">
        <v>1326</v>
      </c>
    </row>
    <row r="34" spans="16:21" x14ac:dyDescent="0.25">
      <c r="P34" s="55" t="s">
        <v>50</v>
      </c>
      <c r="Q34" s="40">
        <v>329</v>
      </c>
      <c r="R34" s="40">
        <v>307</v>
      </c>
      <c r="S34" s="40">
        <v>317</v>
      </c>
      <c r="T34" s="40">
        <v>322</v>
      </c>
      <c r="U34" s="38">
        <v>308</v>
      </c>
    </row>
    <row r="35" spans="16:21" x14ac:dyDescent="0.25">
      <c r="P35" s="69" t="s">
        <v>1</v>
      </c>
      <c r="Q35" s="40">
        <f t="shared" ref="Q35" si="0">SUM(Q31:Q34)</f>
        <v>9363</v>
      </c>
      <c r="R35" s="40">
        <f>SUM(R31:R34)</f>
        <v>9157</v>
      </c>
      <c r="S35" s="40">
        <f>SUM(S31:S34)</f>
        <v>9884</v>
      </c>
      <c r="T35" s="40">
        <f>SUM(T31:T34)</f>
        <v>9668</v>
      </c>
      <c r="U35" s="38">
        <f>SUM(U31:U34)</f>
        <v>9370</v>
      </c>
    </row>
    <row r="36" spans="16:21" x14ac:dyDescent="0.25">
      <c r="Q36" s="38"/>
      <c r="R36" s="38"/>
      <c r="S36" s="38"/>
      <c r="T36" s="38"/>
    </row>
    <row r="37" spans="16:21" x14ac:dyDescent="0.25">
      <c r="Q37" s="38"/>
      <c r="R37" s="38"/>
      <c r="S37" s="38"/>
      <c r="T37" s="38"/>
    </row>
  </sheetData>
  <mergeCells count="10">
    <mergeCell ref="A1:N1"/>
    <mergeCell ref="A23:B23"/>
    <mergeCell ref="A2:A3"/>
    <mergeCell ref="C2:D3"/>
    <mergeCell ref="E2:F3"/>
    <mergeCell ref="G2:J2"/>
    <mergeCell ref="K2:L3"/>
    <mergeCell ref="M2:N3"/>
    <mergeCell ref="G3:H3"/>
    <mergeCell ref="I3:J3"/>
  </mergeCells>
  <phoneticPr fontId="3" type="noConversion"/>
  <printOptions horizontalCentered="1"/>
  <pageMargins left="0.59055118110236227" right="0.59055118110236227" top="0.78740157480314965" bottom="0.5" header="0.51181102362204722" footer="0.46"/>
  <pageSetup paperSize="9" scale="85" orientation="portrait" horizontalDpi="1200" verticalDpi="1200" r:id="rId1"/>
  <headerFooter alignWithMargins="0">
    <oddFooter>&amp;L&amp;"Times New Roman,Regular"&amp;10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showGridLines="0" workbookViewId="0">
      <selection activeCell="H27" sqref="H27"/>
    </sheetView>
  </sheetViews>
  <sheetFormatPr defaultRowHeight="15" x14ac:dyDescent="0.2"/>
  <cols>
    <col min="1" max="1" width="53" customWidth="1"/>
    <col min="2" max="2" width="17.6640625" customWidth="1"/>
  </cols>
  <sheetData>
    <row r="1" spans="1:2" ht="15" customHeight="1" x14ac:dyDescent="0.2">
      <c r="A1" s="148" t="s">
        <v>83</v>
      </c>
      <c r="B1" s="149"/>
    </row>
    <row r="2" spans="1:2" x14ac:dyDescent="0.2">
      <c r="A2" s="144"/>
      <c r="B2" s="149"/>
    </row>
    <row r="3" spans="1:2" x14ac:dyDescent="0.2">
      <c r="A3" s="145" t="s">
        <v>84</v>
      </c>
      <c r="B3" s="149"/>
    </row>
    <row r="4" spans="1:2" ht="3.75" customHeight="1" x14ac:dyDescent="0.2">
      <c r="A4" s="144"/>
      <c r="B4" s="149"/>
    </row>
    <row r="5" spans="1:2" ht="28.5" customHeight="1" x14ac:dyDescent="0.2">
      <c r="A5" s="258" t="s">
        <v>85</v>
      </c>
      <c r="B5" s="258"/>
    </row>
    <row r="6" spans="1:2" ht="54.75" customHeight="1" x14ac:dyDescent="0.2">
      <c r="A6" s="258" t="s">
        <v>86</v>
      </c>
      <c r="B6" s="258"/>
    </row>
    <row r="7" spans="1:2" ht="6" customHeight="1" x14ac:dyDescent="0.2">
      <c r="A7" s="144"/>
      <c r="B7" s="149"/>
    </row>
    <row r="8" spans="1:2" x14ac:dyDescent="0.2">
      <c r="A8" s="145" t="s">
        <v>87</v>
      </c>
      <c r="B8" s="149"/>
    </row>
    <row r="9" spans="1:2" ht="3.75" customHeight="1" x14ac:dyDescent="0.2">
      <c r="A9" s="145" t="s">
        <v>43</v>
      </c>
      <c r="B9" s="149"/>
    </row>
    <row r="10" spans="1:2" ht="28.5" customHeight="1" x14ac:dyDescent="0.2">
      <c r="A10" s="258" t="s">
        <v>88</v>
      </c>
      <c r="B10" s="258"/>
    </row>
    <row r="11" spans="1:2" ht="39" customHeight="1" x14ac:dyDescent="0.2">
      <c r="A11" s="258" t="s">
        <v>89</v>
      </c>
      <c r="B11" s="258"/>
    </row>
    <row r="12" spans="1:2" ht="28.5" customHeight="1" x14ac:dyDescent="0.2">
      <c r="A12" s="258" t="s">
        <v>90</v>
      </c>
      <c r="B12" s="258"/>
    </row>
    <row r="13" spans="1:2" ht="6" customHeight="1" x14ac:dyDescent="0.2">
      <c r="A13" s="144"/>
      <c r="B13" s="149"/>
    </row>
    <row r="14" spans="1:2" x14ac:dyDescent="0.2">
      <c r="A14" s="145" t="s">
        <v>91</v>
      </c>
      <c r="B14" s="149"/>
    </row>
    <row r="15" spans="1:2" ht="6" customHeight="1" x14ac:dyDescent="0.2">
      <c r="A15" s="145"/>
      <c r="B15" s="149"/>
    </row>
    <row r="16" spans="1:2" ht="28.5" customHeight="1" x14ac:dyDescent="0.2">
      <c r="A16" s="261" t="s">
        <v>92</v>
      </c>
      <c r="B16" s="261"/>
    </row>
    <row r="17" spans="1:2" ht="39" customHeight="1" x14ac:dyDescent="0.2">
      <c r="A17" s="258" t="s">
        <v>93</v>
      </c>
      <c r="B17" s="258"/>
    </row>
    <row r="18" spans="1:2" ht="39" customHeight="1" x14ac:dyDescent="0.2">
      <c r="A18" s="261" t="s">
        <v>94</v>
      </c>
      <c r="B18" s="261"/>
    </row>
    <row r="19" spans="1:2" x14ac:dyDescent="0.2">
      <c r="A19" s="262" t="s">
        <v>95</v>
      </c>
      <c r="B19" s="262"/>
    </row>
    <row r="20" spans="1:2" x14ac:dyDescent="0.2">
      <c r="A20" s="262" t="s">
        <v>96</v>
      </c>
      <c r="B20" s="262"/>
    </row>
    <row r="21" spans="1:2" ht="57" customHeight="1" x14ac:dyDescent="0.2">
      <c r="A21" s="261" t="s">
        <v>97</v>
      </c>
      <c r="B21" s="261"/>
    </row>
    <row r="22" spans="1:2" ht="39" customHeight="1" x14ac:dyDescent="0.2">
      <c r="A22" s="261" t="s">
        <v>98</v>
      </c>
      <c r="B22" s="261"/>
    </row>
    <row r="23" spans="1:2" ht="39" customHeight="1" x14ac:dyDescent="0.2">
      <c r="A23" s="258" t="s">
        <v>124</v>
      </c>
      <c r="B23" s="258"/>
    </row>
    <row r="24" spans="1:2" ht="6" customHeight="1" x14ac:dyDescent="0.2">
      <c r="A24" s="146"/>
      <c r="B24" s="149"/>
    </row>
    <row r="25" spans="1:2" x14ac:dyDescent="0.2">
      <c r="A25" s="259" t="s">
        <v>99</v>
      </c>
      <c r="B25" s="259"/>
    </row>
    <row r="26" spans="1:2" x14ac:dyDescent="0.2">
      <c r="A26" s="150"/>
      <c r="B26" s="150" t="s">
        <v>102</v>
      </c>
    </row>
    <row r="27" spans="1:2" x14ac:dyDescent="0.2">
      <c r="A27" s="150" t="s">
        <v>100</v>
      </c>
      <c r="B27" s="150" t="s">
        <v>103</v>
      </c>
    </row>
    <row r="28" spans="1:2" ht="3.75" customHeight="1" x14ac:dyDescent="0.2">
      <c r="A28" s="150"/>
      <c r="B28" s="150"/>
    </row>
    <row r="29" spans="1:2" ht="12.75" customHeight="1" x14ac:dyDescent="0.2">
      <c r="A29" s="144" t="s">
        <v>105</v>
      </c>
      <c r="B29" s="150" t="s">
        <v>104</v>
      </c>
    </row>
    <row r="30" spans="1:2" x14ac:dyDescent="0.2">
      <c r="A30" s="150" t="s">
        <v>101</v>
      </c>
      <c r="B30" s="149"/>
    </row>
    <row r="31" spans="1:2" ht="6" customHeight="1" x14ac:dyDescent="0.2">
      <c r="A31" s="151"/>
      <c r="B31" s="149"/>
    </row>
    <row r="32" spans="1:2" x14ac:dyDescent="0.2">
      <c r="A32" s="151"/>
      <c r="B32" s="149"/>
    </row>
    <row r="33" spans="1:2" x14ac:dyDescent="0.2">
      <c r="A33" s="256" t="s">
        <v>106</v>
      </c>
      <c r="B33" s="256"/>
    </row>
    <row r="34" spans="1:2" ht="13.5" customHeight="1" x14ac:dyDescent="0.2">
      <c r="A34" s="256" t="s">
        <v>107</v>
      </c>
      <c r="B34" s="256"/>
    </row>
    <row r="35" spans="1:2" ht="13.5" customHeight="1" x14ac:dyDescent="0.2">
      <c r="A35" s="256" t="s">
        <v>108</v>
      </c>
      <c r="B35" s="256"/>
    </row>
    <row r="36" spans="1:2" ht="13.5" customHeight="1" x14ac:dyDescent="0.2">
      <c r="A36" s="260" t="s">
        <v>109</v>
      </c>
      <c r="B36" s="260"/>
    </row>
    <row r="37" spans="1:2" ht="13.5" customHeight="1" x14ac:dyDescent="0.2">
      <c r="A37" s="256" t="s">
        <v>110</v>
      </c>
      <c r="B37" s="256"/>
    </row>
    <row r="38" spans="1:2" ht="12.75" customHeight="1" x14ac:dyDescent="0.2">
      <c r="A38" s="256" t="s">
        <v>111</v>
      </c>
      <c r="B38" s="256"/>
    </row>
    <row r="39" spans="1:2" x14ac:dyDescent="0.2">
      <c r="A39" s="151"/>
      <c r="B39" s="149"/>
    </row>
    <row r="40" spans="1:2" ht="15.75" thickBot="1" x14ac:dyDescent="0.25">
      <c r="A40" s="147" t="s">
        <v>112</v>
      </c>
      <c r="B40" s="149"/>
    </row>
    <row r="41" spans="1:2" x14ac:dyDescent="0.2">
      <c r="A41" s="257" t="s">
        <v>113</v>
      </c>
      <c r="B41" s="257"/>
    </row>
  </sheetData>
  <mergeCells count="21">
    <mergeCell ref="A22:B22"/>
    <mergeCell ref="A5:B5"/>
    <mergeCell ref="A6:B6"/>
    <mergeCell ref="A10:B10"/>
    <mergeCell ref="A11:B11"/>
    <mergeCell ref="A12:B12"/>
    <mergeCell ref="A16:B16"/>
    <mergeCell ref="A17:B17"/>
    <mergeCell ref="A18:B18"/>
    <mergeCell ref="A19:B19"/>
    <mergeCell ref="A20:B20"/>
    <mergeCell ref="A21:B21"/>
    <mergeCell ref="A37:B37"/>
    <mergeCell ref="A38:B38"/>
    <mergeCell ref="A41:B41"/>
    <mergeCell ref="A23:B23"/>
    <mergeCell ref="A25:B25"/>
    <mergeCell ref="A33:B33"/>
    <mergeCell ref="A34:B34"/>
    <mergeCell ref="A35:B35"/>
    <mergeCell ref="A36:B36"/>
  </mergeCells>
  <hyperlinks>
    <hyperlink ref="A36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Tab 1</vt:lpstr>
      <vt:lpstr>Tab 1.2</vt:lpstr>
      <vt:lpstr>Graf 1</vt:lpstr>
      <vt:lpstr>Tab 1.3. i Graf 2</vt:lpstr>
      <vt:lpstr>Tab 2.1. i Graf 3</vt:lpstr>
      <vt:lpstr>Tab 2.2 i Graf 4</vt:lpstr>
      <vt:lpstr>Tab 3. i Graf 5</vt:lpstr>
      <vt:lpstr>Metodologija</vt:lpstr>
      <vt:lpstr>'Graf 1'!Print_Area</vt:lpstr>
      <vt:lpstr>'Tab 1.2'!Print_Area</vt:lpstr>
      <vt:lpstr>'Tab 1.3. i Graf 2'!Print_Area</vt:lpstr>
      <vt:lpstr>'Tab 2.1. i Graf 3'!Print_Area</vt:lpstr>
      <vt:lpstr>'Tab 2.2 i Graf 4'!Print_Area</vt:lpstr>
      <vt:lpstr>'Tab 3. i Graf 5'!Print_Area</vt:lpstr>
      <vt:lpstr>Print_Area</vt:lpstr>
      <vt:lpstr>'Tab 1.2'!Print_Area_MI</vt:lpstr>
      <vt:lpstr>PRINT_AREA_MI</vt:lpstr>
    </vt:vector>
  </TitlesOfParts>
  <Company>Statistika grada Zagreba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 8</dc:creator>
  <cp:lastModifiedBy>Željka Bešlić</cp:lastModifiedBy>
  <cp:lastPrinted>2018-07-11T09:46:06Z</cp:lastPrinted>
  <dcterms:created xsi:type="dcterms:W3CDTF">1999-07-12T13:57:57Z</dcterms:created>
  <dcterms:modified xsi:type="dcterms:W3CDTF">2018-07-11T09:52:21Z</dcterms:modified>
</cp:coreProperties>
</file>